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csuci-my.sharepoint.com/personal/helen_alatorre_csuci_edu/Documents/Desktop/BASC FY22/State Side Submissions/"/>
    </mc:Choice>
  </mc:AlternateContent>
  <xr:revisionPtr revIDLastSave="563" documentId="8_{685EC3CA-3A41-4818-A337-F476149FC794}" xr6:coauthVersionLast="46" xr6:coauthVersionMax="46" xr10:uidLastSave="{1E2ECBB3-4D3C-49A0-B6B2-E54FE7A1C0BF}"/>
  <bookViews>
    <workbookView xWindow="-120" yWindow="-120" windowWidth="25440" windowHeight="15390" xr2:uid="{F96B26F7-AF77-42FD-92CD-E66B90FC5C47}"/>
  </bookViews>
  <sheets>
    <sheet name="ASI01 ASI" sheetId="1" r:id="rId1"/>
    <sheet name="ASI03 Student Union" sheetId="2" r:id="rId2"/>
    <sheet name="ASI" sheetId="5" r:id="rId3"/>
    <sheet name="Student Union" sheetId="6" r:id="rId4"/>
    <sheet name="Campus Partners" sheetId="4" r:id="rId5"/>
    <sheet name="Student Organizations"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2" l="1"/>
  <c r="C16" i="6" l="1"/>
  <c r="C12" i="6"/>
  <c r="C7" i="6"/>
  <c r="C17" i="6" s="1"/>
  <c r="C13" i="5"/>
  <c r="C8" i="5"/>
  <c r="C6" i="3"/>
  <c r="C14" i="5" l="1"/>
  <c r="E45" i="1"/>
  <c r="C27" i="2"/>
  <c r="C23" i="2" l="1"/>
  <c r="C18" i="2"/>
  <c r="C11" i="2"/>
  <c r="C40" i="1"/>
  <c r="C35" i="1"/>
  <c r="C23" i="1"/>
  <c r="C18" i="1"/>
  <c r="C10" i="1"/>
  <c r="C28" i="2" l="1"/>
  <c r="C29" i="2" s="1"/>
  <c r="C41" i="1"/>
  <c r="C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tc={FC5D7711-FE69-44C8-967C-5BFF474F3705}</author>
  </authors>
  <commentList>
    <comment ref="C10" authorId="0" shapeId="0" xr:uid="{FC5D7711-FE69-44C8-967C-5BFF474F3705}">
      <text>
        <t>[Threaded comment]
Your version of Excel allows you to read this threaded comment; however, any edits to it will get removed if the file is opened in a newer version of Excel. Learn more: https://go.microsoft.com/fwlink/?linkid=870924
Comment:
    Other Projected revenue includes:
 $6,000.00 - ATM Stipend	
 $3,895 	- Pizza 3:14 Loan Repayment
 $20,556 - UAS Lease Payment</t>
      </text>
    </comment>
  </commentList>
</comments>
</file>

<file path=xl/sharedStrings.xml><?xml version="1.0" encoding="utf-8"?>
<sst xmlns="http://schemas.openxmlformats.org/spreadsheetml/2006/main" count="680" uniqueCount="222">
  <si>
    <t>Student Union | ASI03 Projected Sources</t>
  </si>
  <si>
    <t>Enrollment Projection</t>
  </si>
  <si>
    <t>Projected Student Body Center Fee Revenue</t>
  </si>
  <si>
    <t>Revenue Difference from Prior Year</t>
  </si>
  <si>
    <t>Other Projected Revenue</t>
  </si>
  <si>
    <t>Total Projected Sources</t>
  </si>
  <si>
    <t>Student Union | ASI03 Projected Uses</t>
  </si>
  <si>
    <t>Student Union (Permanent)</t>
  </si>
  <si>
    <t>Student Programming Board</t>
  </si>
  <si>
    <t>Student Union Re-Opening Costs</t>
  </si>
  <si>
    <t>Cost Recovery &amp; State Prorata</t>
  </si>
  <si>
    <t>Debt Service Principal &amp; Interest</t>
  </si>
  <si>
    <t>Total Expenditures (DA001 &amp;ASI03)</t>
  </si>
  <si>
    <t>Contribution to/(Draw from) Reserves</t>
  </si>
  <si>
    <t>Associated Students | ASI01 Projected Sources</t>
  </si>
  <si>
    <t>Associated Students Fee Revenue</t>
  </si>
  <si>
    <t>Associated Students | ASI01 Projected Uses</t>
  </si>
  <si>
    <t>ASI Administration/Programs (Permanent)</t>
  </si>
  <si>
    <t>ASI Administration</t>
  </si>
  <si>
    <t>The CI View</t>
  </si>
  <si>
    <t>Student Government</t>
  </si>
  <si>
    <t>ASI Graduate Student Assistant</t>
  </si>
  <si>
    <t>ASI Special Programming/Projects Fund</t>
  </si>
  <si>
    <t>SPB Programming Funds</t>
  </si>
  <si>
    <t>Campus Partners (Temporary)</t>
  </si>
  <si>
    <t>Career &amp; Alumni Services</t>
  </si>
  <si>
    <t>Student Transition &amp; Engagement Programs</t>
  </si>
  <si>
    <t>Basic Needs/Food Pantry (Dean of Students)</t>
  </si>
  <si>
    <t>Univeresity Outreach</t>
  </si>
  <si>
    <t>Multicultural Dream Center</t>
  </si>
  <si>
    <t>MSI (formerly PATH)</t>
  </si>
  <si>
    <t>Underrepresented Student Initiatives (USI)</t>
  </si>
  <si>
    <t>Campus Partners TOTAL</t>
  </si>
  <si>
    <t>Student Organizations (Temporary)</t>
  </si>
  <si>
    <t>Student Organizations</t>
  </si>
  <si>
    <t>ASI NEW Student Organization Fund</t>
  </si>
  <si>
    <t>Student Organizations TOTAL</t>
  </si>
  <si>
    <t>22-23  Proposed Budget</t>
  </si>
  <si>
    <t xml:space="preserve"> ASI EXISTING Student Organization Fund</t>
  </si>
  <si>
    <t>DRAFT</t>
  </si>
  <si>
    <t>Student Union Courtyard Repairs/Upgrades</t>
  </si>
  <si>
    <t>Audio Visual Repairs/Upgrades</t>
  </si>
  <si>
    <t>DA001 Student Union Additional Costs (Permanent)</t>
  </si>
  <si>
    <t>Student Union Reserves (Temporary)</t>
  </si>
  <si>
    <t>ASI Administration Reserves (Temporary)</t>
  </si>
  <si>
    <t>ASI03 | Student Union (Student Body Center Fee)</t>
  </si>
  <si>
    <t>ASI01 | ASI (Associated Students Fee)</t>
  </si>
  <si>
    <t>ASI Administration/Programs TOTAL</t>
  </si>
  <si>
    <t>ASI Administration Reserves TOTAL</t>
  </si>
  <si>
    <t xml:space="preserve"> ASI03 Student Union TOTAL</t>
  </si>
  <si>
    <t xml:space="preserve"> Student Union Reserves TOTAL</t>
  </si>
  <si>
    <t>DA001 Additional Costs TOTAL</t>
  </si>
  <si>
    <t>Student Union Operating</t>
  </si>
  <si>
    <t>Carpet Repairs/Upgrades</t>
  </si>
  <si>
    <t>Revenue</t>
  </si>
  <si>
    <t>Reserves</t>
  </si>
  <si>
    <t>&lt;&lt;</t>
  </si>
  <si>
    <t>Available Reserves to Spend Down</t>
  </si>
  <si>
    <t>Balance</t>
  </si>
  <si>
    <t>Intercultural Student Services</t>
  </si>
  <si>
    <t xml:space="preserve">Student Success Services </t>
  </si>
  <si>
    <t>Retention Initiatives &amp; Summer Programs</t>
  </si>
  <si>
    <r>
      <rPr>
        <b/>
        <sz val="11"/>
        <rFont val="Segoe UI"/>
        <family val="2"/>
      </rPr>
      <t>FUND FOR SUPPLEMENTAL SUPPORT</t>
    </r>
    <r>
      <rPr>
        <sz val="11"/>
        <rFont val="Segoe UI"/>
        <family val="2"/>
      </rPr>
      <t>/PRE-EXISTED FUNDED STUDENT ORGS (Max supplemental request $1000 while funds last, First Come, First Serve)</t>
    </r>
  </si>
  <si>
    <r>
      <rPr>
        <b/>
        <sz val="11"/>
        <rFont val="Segoe UI"/>
        <family val="2"/>
      </rPr>
      <t>FUND FOR NEW STUDENTS ORGANIZATIONS</t>
    </r>
    <r>
      <rPr>
        <sz val="11"/>
        <rFont val="Segoe UI"/>
        <family val="2"/>
      </rPr>
      <t xml:space="preserve"> WITHOUT A BUDGET (Max $1,000 per BASC Policy)</t>
    </r>
  </si>
  <si>
    <t>Total Allocated</t>
  </si>
  <si>
    <t>Total Expenditures (ASI01)</t>
  </si>
  <si>
    <r>
      <rPr>
        <b/>
        <sz val="11"/>
        <color theme="1"/>
        <rFont val="Segoe UI"/>
        <family val="2"/>
      </rPr>
      <t>One Time-Reserves Request:</t>
    </r>
    <r>
      <rPr>
        <sz val="11"/>
        <color theme="1"/>
        <rFont val="Segoe UI"/>
        <family val="2"/>
      </rPr>
      <t xml:space="preserve"> Student Union TV monitor replacement. All monitors are out of warranty and several are out of order.</t>
    </r>
  </si>
  <si>
    <r>
      <rPr>
        <b/>
        <sz val="11"/>
        <color theme="1"/>
        <rFont val="Segoe UI"/>
        <family val="2"/>
      </rPr>
      <t>One Time - Reserves Request:</t>
    </r>
    <r>
      <rPr>
        <sz val="11"/>
        <color theme="1"/>
        <rFont val="Segoe UI"/>
        <family val="2"/>
      </rPr>
      <t xml:space="preserve"> Student Union carpet repairs and replacements are necessary in the 2nd Floor of the building.</t>
    </r>
  </si>
  <si>
    <r>
      <rPr>
        <b/>
        <sz val="11"/>
        <color theme="1"/>
        <rFont val="Segoe UI"/>
        <family val="2"/>
      </rPr>
      <t>One Time - Reserves Request:</t>
    </r>
    <r>
      <rPr>
        <sz val="11"/>
        <color theme="1"/>
        <rFont val="Segoe UI"/>
        <family val="2"/>
      </rPr>
      <t xml:space="preserve"> Student Union Courtyard tile/stone replacement is necessary, where several areas have become lose and could pose a risk to patrons. The aim is to redo the courtyard and repair or replace flooring as deemed appropriate in consultation with CI Facilities project managers. </t>
    </r>
  </si>
  <si>
    <r>
      <t xml:space="preserve">Mandatory Annual Costs: </t>
    </r>
    <r>
      <rPr>
        <sz val="11"/>
        <color theme="1"/>
        <rFont val="Segoe UI"/>
        <family val="2"/>
      </rPr>
      <t>Last year we calculated $22,426. This year we are projecting a reduction of $1,695.</t>
    </r>
  </si>
  <si>
    <r>
      <t xml:space="preserve">Mandatory Annual Costs: </t>
    </r>
    <r>
      <rPr>
        <sz val="11"/>
        <color theme="1"/>
        <rFont val="Segoe UI"/>
        <family val="2"/>
      </rPr>
      <t>Student Union is anticipating an increase in their Debt Service Principal &amp; Interest obligations for 22-23.  The projected increase is from DA001 ($859,425) to ($861,175) an increase of ($1,750.)</t>
    </r>
  </si>
  <si>
    <r>
      <rPr>
        <b/>
        <sz val="11"/>
        <color theme="1"/>
        <rFont val="Segoe UI"/>
        <family val="2"/>
      </rPr>
      <t>Cut</t>
    </r>
    <r>
      <rPr>
        <sz val="11"/>
        <color theme="1"/>
        <rFont val="Segoe UI"/>
        <family val="2"/>
      </rPr>
      <t xml:space="preserve"> due to changes in needs and projected reductions in revenue. (-$100,000)</t>
    </r>
  </si>
  <si>
    <r>
      <rPr>
        <b/>
        <sz val="11"/>
        <color theme="1"/>
        <rFont val="Segoe UI"/>
        <family val="2"/>
      </rPr>
      <t>Cut</t>
    </r>
    <r>
      <rPr>
        <sz val="11"/>
        <color theme="1"/>
        <rFont val="Segoe UI"/>
        <family val="2"/>
      </rPr>
      <t xml:space="preserve"> due to Projected Reductions in Revenue: Moved costs to ASI Reserves (-$30,000)</t>
    </r>
  </si>
  <si>
    <r>
      <rPr>
        <b/>
        <sz val="11"/>
        <color theme="1"/>
        <rFont val="Segoe UI"/>
        <family val="2"/>
      </rPr>
      <t xml:space="preserve">Permanent Revenue Request: </t>
    </r>
    <r>
      <rPr>
        <sz val="11"/>
        <color theme="1"/>
        <rFont val="Segoe UI"/>
        <family val="2"/>
      </rPr>
      <t xml:space="preserve">Student Union is requesting an increase in contractual services to cover potential mandatory/imposed employee expenses: 1) Full Time Staff possible GSI increases ($17,488). 2)Student Union student supervisors and student assistants increases in hourly rate ($36,871.60) Grand Total of ($54,359.60). </t>
    </r>
    <r>
      <rPr>
        <i/>
        <sz val="11"/>
        <color theme="1"/>
        <rFont val="Segoe UI"/>
        <family val="2"/>
      </rPr>
      <t>[This amount reflects the $36,871.60 increase requested and SU's current permanent budget.]</t>
    </r>
  </si>
  <si>
    <r>
      <rPr>
        <b/>
        <sz val="11"/>
        <color theme="1"/>
        <rFont val="Segoe UI"/>
        <family val="2"/>
      </rPr>
      <t>Permanent Revenue Request:</t>
    </r>
    <r>
      <rPr>
        <sz val="11"/>
        <color theme="1"/>
        <rFont val="Segoe UI"/>
        <family val="2"/>
      </rPr>
      <t xml:space="preserve"> Insurance Expenses and Professional Services.  AORMA Liability Insurance costs have gone up 30% for next year and funds were not specifically allocated for this cost in the ASI01 budget, so they are being added in the amount of ($3,256.50.) Additionally, Professional Services in the form of Chargebacks to UAS and BFA were more equally split between ASI01 and ASI03, necesitating and increase in this line in the amount of ($1,965.25) to cover annual mandatory expenses.  The total for both is ($5,182.02). </t>
    </r>
    <r>
      <rPr>
        <i/>
        <sz val="11"/>
        <color theme="1"/>
        <rFont val="Segoe UI"/>
        <family val="2"/>
      </rPr>
      <t>[This amount reflects the $5,182.02 increase requested and ASI's current permanent budget.]</t>
    </r>
  </si>
  <si>
    <r>
      <rPr>
        <b/>
        <sz val="11"/>
        <color theme="1"/>
        <rFont val="Segoe UI"/>
        <family val="2"/>
      </rPr>
      <t>Permanent Revenue Request:</t>
    </r>
    <r>
      <rPr>
        <sz val="11"/>
        <color theme="1"/>
        <rFont val="Segoe UI"/>
        <family val="2"/>
      </rPr>
      <t xml:space="preserve"> ASI Programs are requesting an increase in Contractual Services to cover pay rate increases to meet or stay competitive with minumum wage increases. Additionally, some positions were increased from 10 hours to 15 hours per the needs of the program.  Each program is requesting as follows: Student Government ($17,047), The CI View ($6,372) and Student Programming Board ($3,404).  </t>
    </r>
    <r>
      <rPr>
        <i/>
        <sz val="11"/>
        <color theme="1"/>
        <rFont val="Segoe UI"/>
        <family val="2"/>
      </rPr>
      <t>[These amounts reflect the requested increases and the ASI Program's current permanent budget.]</t>
    </r>
  </si>
  <si>
    <r>
      <rPr>
        <b/>
        <sz val="11"/>
        <color theme="1"/>
        <rFont val="Segoe UI"/>
        <family val="2"/>
      </rPr>
      <t>One-Time Reserve Request:</t>
    </r>
    <r>
      <rPr>
        <sz val="11"/>
        <color theme="1"/>
        <rFont val="Segoe UI"/>
        <family val="2"/>
      </rPr>
      <t xml:space="preserve"> ASI aims to provide education leadership opportunities for both undergraduate and graduate students. ASI is requesting a RESERVES allocation to offer a graduate student part-time hourly position at 20 hours a week, 52 weeks at $18.25 an hour.</t>
    </r>
  </si>
  <si>
    <r>
      <rPr>
        <b/>
        <sz val="11"/>
        <color theme="1"/>
        <rFont val="Segoe UI"/>
        <family val="2"/>
      </rPr>
      <t>One-Time Reserve Request:</t>
    </r>
    <r>
      <rPr>
        <sz val="11"/>
        <color theme="1"/>
        <rFont val="Segoe UI"/>
        <family val="2"/>
      </rPr>
      <t xml:space="preserve"> ASI regularly receives request for co-sponsorship and support outside of their annual budget allocation process. This fund will be used to support those types of requests, as 1 time collaborative opportunities supporting student engagmenet and success.</t>
    </r>
  </si>
  <si>
    <r>
      <rPr>
        <b/>
        <sz val="11"/>
        <color theme="1"/>
        <rFont val="Segoe UI"/>
        <family val="2"/>
      </rPr>
      <t xml:space="preserve">One-Time Reserve Request: </t>
    </r>
    <r>
      <rPr>
        <sz val="11"/>
        <color theme="1"/>
        <rFont val="Segoe UI"/>
        <family val="2"/>
      </rPr>
      <t>The Student Programming Board includes Student Union Programming and Spirit Squad/Ekho Mascot. ASI aims to provide additional funding to account for inflation and other increases in programming costs. Through these funds the program also provides more intential Student Union programming in the facility and increases campus spirit. RESERVES in the amount of $30,000 are requested.</t>
    </r>
  </si>
  <si>
    <r>
      <rPr>
        <b/>
        <sz val="11"/>
        <rFont val="Segoe UI"/>
        <family val="2"/>
      </rPr>
      <t>BASE BUDGET</t>
    </r>
    <r>
      <rPr>
        <sz val="11"/>
        <rFont val="Segoe UI"/>
        <family val="2"/>
      </rPr>
      <t xml:space="preserve"> </t>
    </r>
    <r>
      <rPr>
        <sz val="11"/>
        <color rgb="FFFF0000"/>
        <rFont val="Segoe UI"/>
        <family val="2"/>
      </rPr>
      <t>$1,2000</t>
    </r>
    <r>
      <rPr>
        <sz val="11"/>
        <rFont val="Segoe UI"/>
        <family val="2"/>
      </rPr>
      <t xml:space="preserve"> PER ORGANIZATION (52 ORGANIZATIONS ON RECORD SPRING 2022)</t>
    </r>
  </si>
  <si>
    <t>Reserves Requested</t>
  </si>
  <si>
    <t>Total Expenditures (ASI Administration)</t>
  </si>
  <si>
    <t>Total Expenditures (Student Union)</t>
  </si>
  <si>
    <t>Total Reserves</t>
  </si>
  <si>
    <t>Student Organizations (Temporary) | ASI01 Projected Uses</t>
  </si>
  <si>
    <t xml:space="preserve"> &lt;&lt; Reserves </t>
  </si>
  <si>
    <t>22-23 Expenses Requested</t>
  </si>
  <si>
    <t>22-23 ASI Budget Amount Requested</t>
  </si>
  <si>
    <t>5A8001-Career Development and Alumni Engagement</t>
  </si>
  <si>
    <t>Career Peer Mentor Program</t>
  </si>
  <si>
    <t>660002_Printing</t>
  </si>
  <si>
    <t>660003_Supplies and Services - Other</t>
  </si>
  <si>
    <t>Career Peer Mentor</t>
  </si>
  <si>
    <t>613001_Contractual Services</t>
  </si>
  <si>
    <t>Wages ( $15/hr x 20 hours/week x 30 week)</t>
  </si>
  <si>
    <t>613801_Professional Services</t>
  </si>
  <si>
    <t>613802_Honorarium Fees</t>
  </si>
  <si>
    <t>660816_Membership Dues &amp; Fees</t>
  </si>
  <si>
    <t>660833_Promotional Items</t>
  </si>
  <si>
    <t xml:space="preserve">660834_Awards </t>
  </si>
  <si>
    <t>660820_Business Meals_Hospitality</t>
  </si>
  <si>
    <t>Sub-Total</t>
  </si>
  <si>
    <t>Career &amp; Internship Fair</t>
  </si>
  <si>
    <t>TOTAL REQUESTED</t>
  </si>
  <si>
    <t>5A8002-Intercultural Services (IS)</t>
  </si>
  <si>
    <t>LGBTQIA Mentoring Program</t>
  </si>
  <si>
    <t>Posters &amp; brochures</t>
  </si>
  <si>
    <t>Streamers, balloons, helium, and other decoration items</t>
  </si>
  <si>
    <t>MDC Stress Balls, MDC Water Bottles, or some promotional item</t>
  </si>
  <si>
    <t>660834_Awards &amp; Gifts</t>
  </si>
  <si>
    <t>Light refreshments (30 attendees/ two months)</t>
  </si>
  <si>
    <t>LGBTQIA+ HISTORY MONTH</t>
  </si>
  <si>
    <t>Posters</t>
  </si>
  <si>
    <t>Folders, name badges, journals, and other supplies; costs for a venue and transportation to the location</t>
  </si>
  <si>
    <t>Keynote speaker</t>
  </si>
  <si>
    <t>T-shirts or some promotional item</t>
  </si>
  <si>
    <t>Light refreshments (200 attendees/ once a year)</t>
  </si>
  <si>
    <t>DR. MARTIN LUTHER KING, JR. DAY OF SERVICE</t>
  </si>
  <si>
    <t>Folders, name badges, journals and other supplies</t>
  </si>
  <si>
    <t>Light refreshments (40 attendees/ once a year)</t>
  </si>
  <si>
    <t>BLACK HISTORY MONTH</t>
  </si>
  <si>
    <t>Educational materials, Decore, Supplies, Goodie bags</t>
  </si>
  <si>
    <t>RAINBOW RETREAT</t>
  </si>
  <si>
    <t> Folders, Name badges, journals, and other supplies; Costs for a venue and transportation to the location</t>
  </si>
  <si>
    <t>Meals for retreat (1 breakfast, 2 lunches, 1 dinner, and snacks)  (40 attendees/ once a year)</t>
  </si>
  <si>
    <t>WOMEN’S RECOGNITION LUNCHEON</t>
  </si>
  <si>
    <t>Promotional materials; program</t>
  </si>
  <si>
    <t>Centerpieces, decorations, etc.</t>
  </si>
  <si>
    <t xml:space="preserve">Awards </t>
  </si>
  <si>
    <t>Meals for event (200 attendees/ once a year)</t>
  </si>
  <si>
    <t>LAVENDER STOLING CEREMONY</t>
  </si>
  <si>
    <t>Meal for the stoling ceremony  (150 attendees/ once a year)</t>
  </si>
  <si>
    <t>Student Assistants</t>
  </si>
  <si>
    <t>2 student assistants: Fall 2022 - $15/hr at 15hrs/week for 17 weeks ($7650) and Spring 2023 - $15/hr at 15hrs/week for 20 weeks ($9000)</t>
  </si>
  <si>
    <t>5A8004- University Outreach (UO)</t>
  </si>
  <si>
    <t>LEAP Program</t>
  </si>
  <si>
    <t>Team building activities and Live Scan Services</t>
  </si>
  <si>
    <t>Training Meals &amp; Semester Snacks (9 Meals/year for 50 students)</t>
  </si>
  <si>
    <t>University Outreach Student Assistant</t>
  </si>
  <si>
    <t>5A8007-Dean of Students--Basic Needs</t>
  </si>
  <si>
    <t>Dolphin Pantry</t>
  </si>
  <si>
    <t>Hygiene products and supplies for Ekho's Essentials</t>
  </si>
  <si>
    <t>One Student Assistant</t>
  </si>
  <si>
    <t>5A8008-Underrepresented Student Initiatives (USI)</t>
  </si>
  <si>
    <t>Undocumented Student Mentoring Program</t>
  </si>
  <si>
    <t>2 socials (craft supplies and games)</t>
  </si>
  <si>
    <t>Women of Color Mentoring Program</t>
  </si>
  <si>
    <t>And Still We Rise Panel Series</t>
  </si>
  <si>
    <t> Speaker fees (2 events/ 4 speakers)</t>
  </si>
  <si>
    <t>Latinx Heritage Month Social</t>
  </si>
  <si>
    <t>Supplies, educational materials, and decorations</t>
  </si>
  <si>
    <t>Women of Color Retreat</t>
  </si>
  <si>
    <t>posters</t>
  </si>
  <si>
    <t>Binders, journals, and any other materials needed for the retreat; Off-campus location and transportation to the venue</t>
  </si>
  <si>
    <t> Keynote speaker</t>
  </si>
  <si>
    <t> T-shirts or some promotional item.</t>
  </si>
  <si>
    <t>Meals for the retreat (1 breakfast, 2 lunches, 1 dinner and snacks) (40 attendees once a year)</t>
  </si>
  <si>
    <t>Women's History Month Social</t>
  </si>
  <si>
    <t>Mental Health &amp; Immigration</t>
  </si>
  <si>
    <t xml:space="preserve"> Table decor and mental health resources </t>
  </si>
  <si>
    <t>Guest Speaker</t>
  </si>
  <si>
    <t>Undocumented Student Stoling Ceremony</t>
  </si>
  <si>
    <t>Promotional materials invitations, programs, etc.</t>
  </si>
  <si>
    <t>Awards for winners</t>
  </si>
  <si>
    <t>Meal for the ceremony (100 attendees/ once a year)</t>
  </si>
  <si>
    <t xml:space="preserve">USI  Student Assistant </t>
  </si>
  <si>
    <t xml:space="preserve"> 1 student assistants: Fall 2022- $15/hr at 15hrs/week for 17 weeks ($7,140) and Spring 2023 - $15/hr at 15hrs/week for 20 weeks </t>
  </si>
  <si>
    <t>5A8009-Multicultural Student Initiatives (Formally PATH)</t>
  </si>
  <si>
    <t xml:space="preserve">Asian American &amp; Pacific Islander Mentoring Program </t>
  </si>
  <si>
    <t>Supplies and educational materials</t>
  </si>
  <si>
    <t>Light refreshments (20 attendees all year)</t>
  </si>
  <si>
    <t xml:space="preserve">Native American Mentoing Program </t>
  </si>
  <si>
    <t>Light refreshments  (20 attendees all year)</t>
  </si>
  <si>
    <t xml:space="preserve">Asian American &amp; Pacific Islander Heritage Month Social </t>
  </si>
  <si>
    <t>Light refreshments (200 attendees/ once a month)</t>
  </si>
  <si>
    <t>Native American Heritage Month Social</t>
  </si>
  <si>
    <t>Senior PATH Reception</t>
  </si>
  <si>
    <t xml:space="preserve">Certificate paper, candles, decotations, and programs </t>
  </si>
  <si>
    <t>Towels and other toiletry baskets</t>
  </si>
  <si>
    <t>Meal for Senior PATH Reception (50 attendees/ once a month)</t>
  </si>
  <si>
    <t>PATH Student Assistants</t>
  </si>
  <si>
    <t xml:space="preserve">$15/15 hours/17 weeks (Fall -3825) &amp; $15/15 hours/ 20 weeks (Spring-4500) = 8325 per student assisyant  </t>
  </si>
  <si>
    <t>5A8010-Multicultural Dream Center (MDC)</t>
  </si>
  <si>
    <t>Multicultural Dream Center Welcome Week and Open House</t>
  </si>
  <si>
    <t>Light refreshments (300/Twice a year)</t>
  </si>
  <si>
    <t>5A8011-Student Transition and Engagement Programs (STEP)</t>
  </si>
  <si>
    <t>Legacy Awards</t>
  </si>
  <si>
    <t>Event marketing &amp; programs</t>
  </si>
  <si>
    <t>Decorations &amp; supplies</t>
  </si>
  <si>
    <t>Entertainment</t>
  </si>
  <si>
    <t>Recognition for honorees</t>
  </si>
  <si>
    <t>Food &amp; refreshments (250 attendees/once a year)</t>
  </si>
  <si>
    <t>Welcome Celebration</t>
  </si>
  <si>
    <t>Lunch for attendees (2,000 attendees once a year)</t>
  </si>
  <si>
    <t>Ask Me Campaign</t>
  </si>
  <si>
    <t>Promotional items &amp; supplies</t>
  </si>
  <si>
    <t>Coffee/tea  (1,000 attendees twice a year)</t>
  </si>
  <si>
    <t>Dolphin Games</t>
  </si>
  <si>
    <t>Catering &amp; food trucks (500 attendees once a year)</t>
  </si>
  <si>
    <t xml:space="preserve">CI Sync </t>
  </si>
  <si>
    <t>Student Org Liaison (15/hr/wk)</t>
  </si>
  <si>
    <t>Software</t>
  </si>
  <si>
    <t>5A8012-Student Success &amp; Outreach Programs (SSOP)</t>
  </si>
  <si>
    <t>First -Gen Day Celebration (Nov. 8, 2022)</t>
  </si>
  <si>
    <t>Foto SnapPhotobooth rental</t>
  </si>
  <si>
    <t>$1500 (estimated at $5/person)</t>
  </si>
  <si>
    <t>First-Gen Week Fall/Spring</t>
  </si>
  <si>
    <t>Event Marketing ($200 a semester)</t>
  </si>
  <si>
    <t>VCYard Cards Sign Rental (1 week in Fall, 1 week in Spring)</t>
  </si>
  <si>
    <t>Speaker Fees ( 2 speakers, $400/speaker)</t>
  </si>
  <si>
    <t>Promotional Items</t>
  </si>
  <si>
    <t>5A8013-Retention Initiatives and Summer Programs (RISP)</t>
  </si>
  <si>
    <t>Retention Initiatives &amp; Summer Programs Student Assistants</t>
  </si>
  <si>
    <t>2 student assistants:</t>
  </si>
  <si>
    <t>Fall 2022 - $15.00/hr at 15hrs/week for 17 weeks ($7,650.00)</t>
  </si>
  <si>
    <t>Spring 2023 - $16.00/hr at 15hrs/week for 20 weeks ($9,600.00)</t>
  </si>
  <si>
    <t>Student Success Workshops</t>
  </si>
  <si>
    <t>Each workshop (6): $0.30 per 11x17 poster with Pharos x 100 copies.</t>
  </si>
  <si>
    <t>Notepads and materials for attendees, parking pass for guest speaker (financial literacy), AV or items necessary to support speaker</t>
  </si>
  <si>
    <t>Payment for speakers</t>
  </si>
  <si>
    <t>Refreshments for workshops (6)</t>
  </si>
  <si>
    <t>Campus Partner | ASI01 Projected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</si>
</sst>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1" formatCode="_(* #,##0_);_(* \(#,##0\);_(* &quot;-&quot;_);_(@_)"/>
    <numFmt numFmtId="44" formatCode="_(&quot;$&quot;* #,##0.00_);_(&quot;$&quot;* \(#,##0.00\);_(&quot;$&quot;* &quot;-&quot;??_);_(@_)"/>
    <numFmt numFmtId="164" formatCode="_(&quot;$&quot;* #,##0_);_(&quot;$&quot;* \(#,##0\);_(&quot;$&quot;* &quot;-&quot;??_);_(@_)"/>
    <numFmt numFmtId="165" formatCode="&quot;$&quot;#,##0"/>
    <numFmt numFmtId="166" formatCode="&quot;$&quot;#,##0.00"/>
  </numFmts>
  <fonts count="42" x14ac:knownFonts="1">
    <font>
      <sz val="11"/>
      <color theme="1"/>
      <name val="Calibri"/>
      <family val="2"/>
      <scheme val="minor"/>
    </font>
    <font>
      <sz val="11"/>
      <color theme="1"/>
      <name val="Calibri"/>
      <family val="2"/>
      <scheme val="minor"/>
    </font>
    <font>
      <sz val="10"/>
      <color theme="1"/>
      <name val="Segoe UI"/>
      <family val="2"/>
    </font>
    <font>
      <b/>
      <sz val="10.5"/>
      <color theme="1"/>
      <name val="Segoe UI"/>
      <family val="2"/>
    </font>
    <font>
      <b/>
      <sz val="12"/>
      <color theme="1"/>
      <name val="Segoe UI"/>
      <family val="2"/>
    </font>
    <font>
      <sz val="10.5"/>
      <color theme="1"/>
      <name val="Segoe UI"/>
      <family val="2"/>
    </font>
    <font>
      <i/>
      <sz val="10"/>
      <color theme="1"/>
      <name val="Segoe UI"/>
      <family val="2"/>
    </font>
    <font>
      <i/>
      <sz val="10.5"/>
      <color theme="1"/>
      <name val="Segoe UI"/>
      <family val="2"/>
    </font>
    <font>
      <sz val="11"/>
      <color theme="0"/>
      <name val="Segoe UI"/>
      <family val="2"/>
    </font>
    <font>
      <sz val="10.5"/>
      <name val="Segoe UI"/>
      <family val="2"/>
    </font>
    <font>
      <b/>
      <sz val="10.5"/>
      <name val="Segoe UI"/>
      <family val="2"/>
    </font>
    <font>
      <b/>
      <i/>
      <sz val="10.5"/>
      <color theme="1"/>
      <name val="Segoe UI"/>
      <family val="2"/>
    </font>
    <font>
      <i/>
      <sz val="10.5"/>
      <name val="Segoe UI"/>
      <family val="2"/>
    </font>
    <font>
      <b/>
      <sz val="11"/>
      <color theme="0"/>
      <name val="Segoe UI Light"/>
      <family val="2"/>
    </font>
    <font>
      <b/>
      <sz val="11"/>
      <color theme="0"/>
      <name val="Segoe UI"/>
      <family val="2"/>
    </font>
    <font>
      <b/>
      <sz val="11"/>
      <color theme="1"/>
      <name val="Segoe UI"/>
      <family val="2"/>
    </font>
    <font>
      <sz val="16"/>
      <color rgb="FFFF0000"/>
      <name val="Segoe UI"/>
      <family val="2"/>
    </font>
    <font>
      <sz val="11"/>
      <color theme="1"/>
      <name val="Segoe UI"/>
      <family val="2"/>
    </font>
    <font>
      <sz val="11"/>
      <color rgb="FFFF0000"/>
      <name val="Segoe UI"/>
      <family val="2"/>
    </font>
    <font>
      <sz val="9"/>
      <color indexed="81"/>
      <name val="Tahoma"/>
      <family val="2"/>
    </font>
    <font>
      <b/>
      <sz val="10.5"/>
      <color theme="0"/>
      <name val="Segoe UI"/>
      <family val="2"/>
    </font>
    <font>
      <b/>
      <sz val="11"/>
      <name val="Segoe UI"/>
      <family val="2"/>
    </font>
    <font>
      <sz val="11"/>
      <name val="Segoe UI"/>
      <family val="2"/>
    </font>
    <font>
      <i/>
      <sz val="10"/>
      <color rgb="FFFF0000"/>
      <name val="Segoe UI"/>
      <family val="2"/>
    </font>
    <font>
      <sz val="9"/>
      <color theme="1"/>
      <name val="Segoe UI"/>
      <family val="2"/>
    </font>
    <font>
      <i/>
      <sz val="11"/>
      <color theme="1"/>
      <name val="Segoe UI"/>
      <family val="2"/>
    </font>
    <font>
      <b/>
      <i/>
      <sz val="11"/>
      <color theme="1"/>
      <name val="Segoe UI"/>
      <family val="2"/>
    </font>
    <font>
      <i/>
      <sz val="11"/>
      <name val="Segoe UI"/>
      <family val="2"/>
    </font>
    <font>
      <b/>
      <sz val="11"/>
      <color theme="4" tint="-0.249977111117893"/>
      <name val="Segoe UI"/>
      <family val="2"/>
    </font>
    <font>
      <b/>
      <sz val="9"/>
      <color theme="1"/>
      <name val="Segoe UI"/>
      <family val="2"/>
    </font>
    <font>
      <i/>
      <sz val="9"/>
      <color theme="1"/>
      <name val="Segoe UI"/>
      <family val="2"/>
    </font>
    <font>
      <sz val="9"/>
      <color theme="1"/>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b/>
      <i/>
      <sz val="12"/>
      <color rgb="FF000000"/>
      <name val="Calibri"/>
      <family val="2"/>
      <scheme val="minor"/>
    </font>
    <font>
      <i/>
      <sz val="12"/>
      <color rgb="FF000000"/>
      <name val="Calibri"/>
      <family val="2"/>
      <scheme val="minor"/>
    </font>
    <font>
      <sz val="10"/>
      <color rgb="FF000000"/>
      <name val="Calibri"/>
      <family val="2"/>
      <scheme val="minor"/>
    </font>
    <font>
      <sz val="14"/>
      <color rgb="FF000000"/>
      <name val="Calibri"/>
      <family val="2"/>
      <scheme val="minor"/>
    </font>
    <font>
      <b/>
      <i/>
      <sz val="11"/>
      <color rgb="FF000000"/>
      <name val="Roboto"/>
    </font>
    <font>
      <sz val="11"/>
      <color rgb="FF000000"/>
      <name val="Roboto"/>
    </font>
    <font>
      <sz val="9"/>
      <color rgb="FF000000"/>
      <name val="Calibri"/>
      <family val="2"/>
      <scheme val="minor"/>
    </font>
  </fonts>
  <fills count="20">
    <fill>
      <patternFill patternType="none"/>
    </fill>
    <fill>
      <patternFill patternType="gray125"/>
    </fill>
    <fill>
      <patternFill patternType="solid">
        <fgColor rgb="FFCEF9FC"/>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1"/>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DDEBF7"/>
        <bgColor rgb="FF000000"/>
      </patternFill>
    </fill>
    <fill>
      <patternFill patternType="solid">
        <fgColor rgb="FFB4C6E7"/>
        <bgColor rgb="FF000000"/>
      </patternFill>
    </fill>
    <fill>
      <patternFill patternType="solid">
        <fgColor rgb="FFE2EFDA"/>
        <bgColor rgb="FF000000"/>
      </patternFill>
    </fill>
    <fill>
      <patternFill patternType="solid">
        <fgColor rgb="FFD9E1F2"/>
        <bgColor rgb="FF000000"/>
      </patternFill>
    </fill>
    <fill>
      <patternFill patternType="solid">
        <fgColor rgb="FFDEEAF6"/>
        <bgColor rgb="FFDEEAF6"/>
      </patternFill>
    </fill>
    <fill>
      <patternFill patternType="solid">
        <fgColor rgb="FFB4C6E7"/>
        <bgColor rgb="FFB4C6E7"/>
      </patternFill>
    </fill>
    <fill>
      <patternFill patternType="solid">
        <fgColor rgb="FFFFFFFF"/>
        <bgColor rgb="FFFFFFFF"/>
      </patternFill>
    </fill>
    <fill>
      <patternFill patternType="solid">
        <fgColor rgb="FFCEF9FC"/>
        <bgColor rgb="FF000000"/>
      </patternFill>
    </fill>
    <fill>
      <patternFill patternType="solid">
        <fgColor theme="2"/>
        <bgColor rgb="FF000000"/>
      </patternFill>
    </fill>
    <fill>
      <patternFill patternType="solid">
        <fgColor theme="2"/>
        <bgColor rgb="FFE2EFD9"/>
      </patternFill>
    </fill>
    <fill>
      <patternFill patternType="solid">
        <fgColor rgb="FFFFFFCC"/>
        <bgColor rgb="FF000000"/>
      </patternFill>
    </fill>
    <fill>
      <patternFill patternType="solid">
        <fgColor theme="9" tint="0.79998168889431442"/>
        <bgColor rgb="FF000000"/>
      </patternFill>
    </fill>
  </fills>
  <borders count="5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auto="1"/>
      </left>
      <right/>
      <top/>
      <bottom style="medium">
        <color auto="1"/>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medium">
        <color indexed="64"/>
      </top>
      <bottom style="medium">
        <color indexed="64"/>
      </bottom>
      <diagonal/>
    </border>
  </borders>
  <cellStyleXfs count="3">
    <xf numFmtId="0" fontId="0" fillId="0" borderId="0"/>
    <xf numFmtId="41" fontId="1" fillId="0" borderId="0" applyFont="0" applyFill="0" applyBorder="0" applyAlignment="0" applyProtection="0"/>
    <xf numFmtId="44" fontId="1" fillId="0" borderId="0" applyFont="0" applyFill="0" applyBorder="0" applyAlignment="0" applyProtection="0"/>
  </cellStyleXfs>
  <cellXfs count="279">
    <xf numFmtId="0" fontId="0" fillId="0" borderId="0" xfId="0"/>
    <xf numFmtId="38" fontId="6" fillId="3" borderId="3" xfId="0" applyNumberFormat="1" applyFont="1" applyFill="1" applyBorder="1" applyAlignment="1">
      <alignment horizontal="left"/>
    </xf>
    <xf numFmtId="38" fontId="5" fillId="0" borderId="3" xfId="0" applyNumberFormat="1" applyFont="1" applyBorder="1" applyAlignment="1">
      <alignment horizontal="left"/>
    </xf>
    <xf numFmtId="38" fontId="4" fillId="2" borderId="5" xfId="0" applyNumberFormat="1" applyFont="1" applyFill="1" applyBorder="1" applyAlignment="1">
      <alignment horizontal="left"/>
    </xf>
    <xf numFmtId="165" fontId="10" fillId="4" borderId="9" xfId="1" applyNumberFormat="1" applyFont="1" applyFill="1" applyBorder="1"/>
    <xf numFmtId="38" fontId="5" fillId="0" borderId="11" xfId="0" applyNumberFormat="1" applyFont="1" applyBorder="1" applyAlignment="1">
      <alignment horizontal="left"/>
    </xf>
    <xf numFmtId="38" fontId="6" fillId="3" borderId="12" xfId="0" applyNumberFormat="1" applyFont="1" applyFill="1" applyBorder="1" applyAlignment="1">
      <alignment horizontal="left"/>
    </xf>
    <xf numFmtId="38" fontId="5" fillId="0" borderId="13" xfId="0" applyNumberFormat="1" applyFont="1" applyBorder="1" applyAlignment="1">
      <alignment horizontal="left"/>
    </xf>
    <xf numFmtId="38" fontId="3" fillId="4" borderId="5" xfId="0" applyNumberFormat="1" applyFont="1" applyFill="1" applyBorder="1" applyAlignment="1">
      <alignment horizontal="left"/>
    </xf>
    <xf numFmtId="38" fontId="7" fillId="0" borderId="11" xfId="0" applyNumberFormat="1" applyFont="1" applyBorder="1" applyAlignment="1">
      <alignment horizontal="right"/>
    </xf>
    <xf numFmtId="38" fontId="7" fillId="0" borderId="12" xfId="0" applyNumberFormat="1" applyFont="1" applyBorder="1" applyAlignment="1">
      <alignment horizontal="right"/>
    </xf>
    <xf numFmtId="38" fontId="7" fillId="0" borderId="13" xfId="0" applyNumberFormat="1" applyFont="1" applyBorder="1" applyAlignment="1">
      <alignment horizontal="right"/>
    </xf>
    <xf numFmtId="164" fontId="5" fillId="0" borderId="7" xfId="2" applyNumberFormat="1" applyFont="1" applyBorder="1"/>
    <xf numFmtId="38" fontId="3" fillId="0" borderId="14" xfId="0" applyNumberFormat="1" applyFont="1" applyBorder="1" applyAlignment="1">
      <alignment horizontal="left"/>
    </xf>
    <xf numFmtId="165" fontId="3" fillId="4" borderId="9" xfId="0" applyNumberFormat="1" applyFont="1" applyFill="1" applyBorder="1"/>
    <xf numFmtId="0" fontId="0" fillId="0" borderId="0" xfId="0" applyBorder="1"/>
    <xf numFmtId="38" fontId="2" fillId="0" borderId="15" xfId="0" applyNumberFormat="1" applyFont="1" applyBorder="1" applyAlignment="1">
      <alignment horizontal="left"/>
    </xf>
    <xf numFmtId="38" fontId="3" fillId="7" borderId="11" xfId="0" applyNumberFormat="1" applyFont="1" applyFill="1" applyBorder="1" applyAlignment="1">
      <alignment horizontal="left"/>
    </xf>
    <xf numFmtId="38" fontId="12" fillId="0" borderId="3" xfId="0" applyNumberFormat="1" applyFont="1" applyBorder="1" applyAlignment="1">
      <alignment horizontal="right" wrapText="1"/>
    </xf>
    <xf numFmtId="38" fontId="3" fillId="7" borderId="12" xfId="0" applyNumberFormat="1" applyFont="1" applyFill="1" applyBorder="1" applyAlignment="1">
      <alignment horizontal="left"/>
    </xf>
    <xf numFmtId="38" fontId="7" fillId="0" borderId="11" xfId="0" applyNumberFormat="1" applyFont="1" applyBorder="1" applyAlignment="1">
      <alignment horizontal="right" wrapText="1"/>
    </xf>
    <xf numFmtId="0" fontId="13" fillId="5" borderId="0" xfId="0" applyFont="1" applyFill="1"/>
    <xf numFmtId="164" fontId="14" fillId="5" borderId="0" xfId="2" applyNumberFormat="1" applyFont="1" applyFill="1"/>
    <xf numFmtId="38" fontId="5" fillId="0" borderId="12" xfId="0" applyNumberFormat="1" applyFont="1" applyBorder="1"/>
    <xf numFmtId="38" fontId="12" fillId="0" borderId="12" xfId="0" applyNumberFormat="1" applyFont="1" applyBorder="1" applyAlignment="1">
      <alignment horizontal="right" wrapText="1"/>
    </xf>
    <xf numFmtId="38" fontId="12" fillId="0" borderId="11" xfId="0" applyNumberFormat="1" applyFont="1" applyBorder="1" applyAlignment="1">
      <alignment horizontal="right" wrapText="1"/>
    </xf>
    <xf numFmtId="38" fontId="7" fillId="0" borderId="12" xfId="0" applyNumberFormat="1" applyFont="1" applyBorder="1" applyAlignment="1">
      <alignment horizontal="right" wrapText="1"/>
    </xf>
    <xf numFmtId="44" fontId="5" fillId="0" borderId="7" xfId="2" applyFont="1" applyBorder="1"/>
    <xf numFmtId="164" fontId="5" fillId="0" borderId="7" xfId="2" applyNumberFormat="1" applyFont="1" applyBorder="1" applyAlignment="1">
      <alignment wrapText="1"/>
    </xf>
    <xf numFmtId="164" fontId="3" fillId="4" borderId="7" xfId="2" applyNumberFormat="1" applyFont="1" applyFill="1" applyBorder="1" applyAlignment="1">
      <alignment wrapText="1"/>
    </xf>
    <xf numFmtId="44" fontId="5" fillId="0" borderId="7" xfId="2" applyFont="1" applyBorder="1" applyAlignment="1">
      <alignment wrapText="1"/>
    </xf>
    <xf numFmtId="164" fontId="11" fillId="4" borderId="7" xfId="2" applyNumberFormat="1" applyFont="1" applyFill="1" applyBorder="1"/>
    <xf numFmtId="164" fontId="5" fillId="0" borderId="7" xfId="2" applyNumberFormat="1" applyFont="1" applyFill="1" applyBorder="1" applyAlignment="1">
      <alignment wrapText="1"/>
    </xf>
    <xf numFmtId="44" fontId="3" fillId="7" borderId="7" xfId="2" applyFont="1" applyFill="1" applyBorder="1" applyAlignment="1">
      <alignment wrapText="1"/>
    </xf>
    <xf numFmtId="38" fontId="3" fillId="7" borderId="5" xfId="0" applyNumberFormat="1" applyFont="1" applyFill="1" applyBorder="1"/>
    <xf numFmtId="0" fontId="3" fillId="7" borderId="6" xfId="2" applyNumberFormat="1" applyFont="1" applyFill="1" applyBorder="1" applyAlignment="1">
      <alignment horizontal="right"/>
    </xf>
    <xf numFmtId="164" fontId="5" fillId="6" borderId="16" xfId="2" applyNumberFormat="1" applyFont="1" applyFill="1" applyBorder="1"/>
    <xf numFmtId="38" fontId="4" fillId="2" borderId="10" xfId="0" applyNumberFormat="1" applyFont="1" applyFill="1" applyBorder="1" applyAlignment="1">
      <alignment horizontal="left"/>
    </xf>
    <xf numFmtId="44" fontId="5" fillId="0" borderId="8" xfId="2" applyFont="1" applyBorder="1"/>
    <xf numFmtId="44" fontId="3" fillId="4" borderId="9" xfId="2" applyFont="1" applyFill="1" applyBorder="1"/>
    <xf numFmtId="44" fontId="5" fillId="0" borderId="17" xfId="2" applyFont="1" applyBorder="1"/>
    <xf numFmtId="44" fontId="3" fillId="7" borderId="6" xfId="2" applyFont="1" applyFill="1" applyBorder="1" applyAlignment="1">
      <alignment wrapText="1"/>
    </xf>
    <xf numFmtId="164" fontId="11" fillId="4" borderId="8" xfId="2" applyNumberFormat="1" applyFont="1" applyFill="1" applyBorder="1"/>
    <xf numFmtId="164" fontId="3" fillId="4" borderId="9" xfId="2" applyNumberFormat="1" applyFont="1" applyFill="1" applyBorder="1"/>
    <xf numFmtId="164" fontId="5" fillId="7" borderId="9" xfId="2" applyNumberFormat="1" applyFont="1" applyFill="1" applyBorder="1"/>
    <xf numFmtId="44" fontId="3" fillId="0" borderId="9" xfId="2" applyFont="1" applyBorder="1" applyAlignment="1">
      <alignment horizontal="center" vertical="center" wrapText="1"/>
    </xf>
    <xf numFmtId="164" fontId="3" fillId="0" borderId="9" xfId="2" applyNumberFormat="1" applyFont="1" applyBorder="1" applyAlignment="1">
      <alignment horizontal="center" vertical="center" wrapText="1"/>
    </xf>
    <xf numFmtId="44" fontId="5" fillId="2" borderId="9" xfId="2" applyFont="1" applyFill="1" applyBorder="1"/>
    <xf numFmtId="44" fontId="3" fillId="2" borderId="9" xfId="2" applyFont="1" applyFill="1" applyBorder="1" applyAlignment="1">
      <alignment wrapText="1"/>
    </xf>
    <xf numFmtId="164" fontId="5" fillId="2" borderId="9" xfId="2" applyNumberFormat="1" applyFont="1" applyFill="1" applyBorder="1"/>
    <xf numFmtId="38" fontId="16" fillId="0" borderId="5" xfId="0" applyNumberFormat="1" applyFont="1" applyBorder="1" applyAlignment="1">
      <alignment horizontal="right" vertical="center" wrapText="1"/>
    </xf>
    <xf numFmtId="0" fontId="0" fillId="0" borderId="0" xfId="0" applyFill="1"/>
    <xf numFmtId="0" fontId="0" fillId="0" borderId="0" xfId="0" applyFill="1" applyBorder="1"/>
    <xf numFmtId="38" fontId="3" fillId="7" borderId="2" xfId="0" applyNumberFormat="1" applyFont="1" applyFill="1" applyBorder="1" applyAlignment="1">
      <alignment horizontal="left"/>
    </xf>
    <xf numFmtId="164" fontId="5" fillId="0" borderId="16" xfId="2" applyNumberFormat="1" applyFont="1" applyBorder="1"/>
    <xf numFmtId="164" fontId="5" fillId="0" borderId="18" xfId="2" applyNumberFormat="1" applyFont="1" applyBorder="1"/>
    <xf numFmtId="164" fontId="5" fillId="0" borderId="19" xfId="2" applyNumberFormat="1" applyFont="1" applyBorder="1"/>
    <xf numFmtId="164" fontId="5" fillId="2" borderId="19" xfId="2" applyNumberFormat="1" applyFont="1" applyFill="1" applyBorder="1"/>
    <xf numFmtId="164" fontId="9" fillId="0" borderId="16" xfId="2" applyNumberFormat="1" applyFont="1" applyBorder="1"/>
    <xf numFmtId="164" fontId="9" fillId="0" borderId="19" xfId="2" applyNumberFormat="1" applyFont="1" applyBorder="1"/>
    <xf numFmtId="44" fontId="3" fillId="7" borderId="16" xfId="2" applyFont="1" applyFill="1" applyBorder="1" applyAlignment="1">
      <alignment wrapText="1"/>
    </xf>
    <xf numFmtId="164" fontId="5" fillId="0" borderId="16" xfId="2" applyNumberFormat="1" applyFont="1" applyFill="1" applyBorder="1" applyAlignment="1">
      <alignment wrapText="1"/>
    </xf>
    <xf numFmtId="0" fontId="8" fillId="5" borderId="14" xfId="0" applyFont="1" applyFill="1" applyBorder="1"/>
    <xf numFmtId="38" fontId="12" fillId="0" borderId="4" xfId="0" applyNumberFormat="1" applyFont="1" applyBorder="1" applyAlignment="1">
      <alignment horizontal="right" wrapText="1"/>
    </xf>
    <xf numFmtId="164" fontId="5" fillId="0" borderId="19" xfId="2" applyNumberFormat="1" applyFont="1" applyFill="1" applyBorder="1" applyAlignment="1">
      <alignment wrapText="1"/>
    </xf>
    <xf numFmtId="164" fontId="5" fillId="7" borderId="18" xfId="2" applyNumberFormat="1" applyFont="1" applyFill="1" applyBorder="1"/>
    <xf numFmtId="164" fontId="3" fillId="4" borderId="9" xfId="2" applyNumberFormat="1" applyFont="1" applyFill="1" applyBorder="1" applyAlignment="1">
      <alignment wrapText="1"/>
    </xf>
    <xf numFmtId="38" fontId="3" fillId="4" borderId="13" xfId="0" applyNumberFormat="1" applyFont="1" applyFill="1" applyBorder="1" applyAlignment="1">
      <alignment horizontal="right"/>
    </xf>
    <xf numFmtId="38" fontId="3" fillId="4" borderId="13" xfId="0" applyNumberFormat="1" applyFont="1" applyFill="1" applyBorder="1" applyAlignment="1">
      <alignment horizontal="right" wrapText="1"/>
    </xf>
    <xf numFmtId="38" fontId="3" fillId="4" borderId="5" xfId="0" applyNumberFormat="1" applyFont="1" applyFill="1" applyBorder="1" applyAlignment="1">
      <alignment horizontal="right"/>
    </xf>
    <xf numFmtId="38" fontId="3" fillId="4" borderId="1" xfId="0" applyNumberFormat="1" applyFont="1" applyFill="1" applyBorder="1" applyAlignment="1">
      <alignment horizontal="right" wrapText="1"/>
    </xf>
    <xf numFmtId="0" fontId="17" fillId="0" borderId="0" xfId="0" applyFont="1"/>
    <xf numFmtId="0" fontId="15" fillId="2" borderId="0" xfId="0" applyFont="1" applyFill="1"/>
    <xf numFmtId="0" fontId="17" fillId="2" borderId="0" xfId="0" applyFont="1" applyFill="1"/>
    <xf numFmtId="44" fontId="17" fillId="0" borderId="0" xfId="2" applyFont="1"/>
    <xf numFmtId="166" fontId="17" fillId="0" borderId="0" xfId="0" applyNumberFormat="1" applyFont="1"/>
    <xf numFmtId="44" fontId="15" fillId="0" borderId="0" xfId="2" applyFont="1"/>
    <xf numFmtId="166" fontId="18" fillId="0" borderId="0" xfId="0" applyNumberFormat="1" applyFont="1"/>
    <xf numFmtId="44" fontId="0" fillId="0" borderId="0" xfId="2" applyFont="1"/>
    <xf numFmtId="0" fontId="15" fillId="0" borderId="0" xfId="0" applyFont="1" applyAlignment="1">
      <alignment horizontal="center"/>
    </xf>
    <xf numFmtId="0" fontId="17" fillId="0" borderId="0" xfId="0" applyFont="1" applyAlignment="1">
      <alignment wrapText="1"/>
    </xf>
    <xf numFmtId="164" fontId="17" fillId="0" borderId="0" xfId="0" applyNumberFormat="1" applyFont="1"/>
    <xf numFmtId="0" fontId="15" fillId="0" borderId="0" xfId="0" applyFont="1"/>
    <xf numFmtId="164" fontId="20" fillId="5" borderId="20" xfId="2" applyNumberFormat="1" applyFont="1" applyFill="1" applyBorder="1"/>
    <xf numFmtId="4" fontId="17" fillId="0" borderId="0" xfId="0" applyNumberFormat="1" applyFont="1"/>
    <xf numFmtId="0" fontId="3" fillId="7" borderId="18" xfId="2" applyNumberFormat="1" applyFont="1" applyFill="1" applyBorder="1"/>
    <xf numFmtId="0" fontId="22" fillId="0" borderId="22" xfId="0" applyFont="1" applyBorder="1" applyAlignment="1">
      <alignment horizontal="left" vertical="center" wrapText="1"/>
    </xf>
    <xf numFmtId="0" fontId="22" fillId="0" borderId="24" xfId="0" applyFont="1" applyBorder="1" applyAlignment="1">
      <alignment horizontal="left" vertical="center" wrapText="1"/>
    </xf>
    <xf numFmtId="166" fontId="21" fillId="0" borderId="22" xfId="2" applyNumberFormat="1" applyFont="1" applyBorder="1" applyAlignment="1">
      <alignment horizontal="center" vertical="center"/>
    </xf>
    <xf numFmtId="166" fontId="21" fillId="0" borderId="23" xfId="2" applyNumberFormat="1" applyFont="1" applyFill="1" applyBorder="1" applyAlignment="1">
      <alignment horizontal="center" vertical="center"/>
    </xf>
    <xf numFmtId="0" fontId="17" fillId="0" borderId="15" xfId="0" applyFont="1" applyBorder="1" applyAlignment="1">
      <alignment horizontal="left" wrapText="1"/>
    </xf>
    <xf numFmtId="0" fontId="17" fillId="0" borderId="0" xfId="0" applyFont="1" applyAlignment="1">
      <alignment horizontal="left" wrapText="1"/>
    </xf>
    <xf numFmtId="0" fontId="17" fillId="0" borderId="15" xfId="0" applyFont="1" applyBorder="1" applyAlignment="1">
      <alignment horizontal="left"/>
    </xf>
    <xf numFmtId="0" fontId="17" fillId="0" borderId="0" xfId="0" applyFont="1" applyAlignment="1">
      <alignment horizontal="left"/>
    </xf>
    <xf numFmtId="44" fontId="15" fillId="2" borderId="9" xfId="2" applyFont="1" applyFill="1" applyBorder="1" applyAlignment="1">
      <alignment wrapText="1"/>
    </xf>
    <xf numFmtId="38" fontId="15" fillId="7" borderId="11" xfId="0" applyNumberFormat="1" applyFont="1" applyFill="1" applyBorder="1" applyAlignment="1">
      <alignment horizontal="left"/>
    </xf>
    <xf numFmtId="38" fontId="25" fillId="0" borderId="11" xfId="0" applyNumberFormat="1" applyFont="1" applyBorder="1" applyAlignment="1">
      <alignment horizontal="right" wrapText="1"/>
    </xf>
    <xf numFmtId="38" fontId="25" fillId="0" borderId="12" xfId="0" applyNumberFormat="1" applyFont="1" applyBorder="1" applyAlignment="1">
      <alignment horizontal="right" wrapText="1"/>
    </xf>
    <xf numFmtId="38" fontId="15" fillId="4" borderId="13" xfId="0" applyNumberFormat="1" applyFont="1" applyFill="1" applyBorder="1" applyAlignment="1">
      <alignment horizontal="right"/>
    </xf>
    <xf numFmtId="38" fontId="15" fillId="7" borderId="12" xfId="0" applyNumberFormat="1" applyFont="1" applyFill="1" applyBorder="1" applyAlignment="1">
      <alignment horizontal="left"/>
    </xf>
    <xf numFmtId="38" fontId="27" fillId="0" borderId="11" xfId="0" applyNumberFormat="1" applyFont="1" applyBorder="1" applyAlignment="1">
      <alignment horizontal="right" wrapText="1"/>
    </xf>
    <xf numFmtId="38" fontId="27" fillId="0" borderId="12" xfId="0" applyNumberFormat="1" applyFont="1" applyBorder="1" applyAlignment="1">
      <alignment horizontal="right" wrapText="1"/>
    </xf>
    <xf numFmtId="164" fontId="17" fillId="2" borderId="9" xfId="2" applyNumberFormat="1" applyFont="1" applyFill="1" applyBorder="1"/>
    <xf numFmtId="38" fontId="15" fillId="7" borderId="5" xfId="0" applyNumberFormat="1" applyFont="1" applyFill="1" applyBorder="1"/>
    <xf numFmtId="164" fontId="17" fillId="7" borderId="9" xfId="2" applyNumberFormat="1" applyFont="1" applyFill="1" applyBorder="1"/>
    <xf numFmtId="38" fontId="25" fillId="0" borderId="11" xfId="0" applyNumberFormat="1" applyFont="1" applyBorder="1" applyAlignment="1">
      <alignment horizontal="right"/>
    </xf>
    <xf numFmtId="164" fontId="17" fillId="0" borderId="18" xfId="2" applyNumberFormat="1" applyFont="1" applyBorder="1"/>
    <xf numFmtId="38" fontId="25" fillId="0" borderId="12" xfId="0" applyNumberFormat="1" applyFont="1" applyBorder="1" applyAlignment="1">
      <alignment horizontal="right"/>
    </xf>
    <xf numFmtId="164" fontId="22" fillId="0" borderId="16" xfId="2" applyNumberFormat="1" applyFont="1" applyBorder="1"/>
    <xf numFmtId="38" fontId="25" fillId="0" borderId="13" xfId="0" applyNumberFormat="1" applyFont="1" applyBorder="1" applyAlignment="1">
      <alignment horizontal="right"/>
    </xf>
    <xf numFmtId="164" fontId="22" fillId="0" borderId="19" xfId="2" applyNumberFormat="1" applyFont="1" applyBorder="1"/>
    <xf numFmtId="38" fontId="15" fillId="4" borderId="5" xfId="0" applyNumberFormat="1" applyFont="1" applyFill="1" applyBorder="1" applyAlignment="1">
      <alignment horizontal="right"/>
    </xf>
    <xf numFmtId="165" fontId="21" fillId="4" borderId="9" xfId="1" applyNumberFormat="1" applyFont="1" applyFill="1" applyBorder="1"/>
    <xf numFmtId="44" fontId="15" fillId="7" borderId="16" xfId="2" applyFont="1" applyFill="1" applyBorder="1" applyAlignment="1">
      <alignment wrapText="1"/>
    </xf>
    <xf numFmtId="38" fontId="27" fillId="0" borderId="3" xfId="0" applyNumberFormat="1" applyFont="1" applyBorder="1" applyAlignment="1">
      <alignment horizontal="right" wrapText="1"/>
    </xf>
    <xf numFmtId="164" fontId="17" fillId="0" borderId="16" xfId="2" applyNumberFormat="1" applyFont="1" applyFill="1" applyBorder="1" applyAlignment="1">
      <alignment wrapText="1"/>
    </xf>
    <xf numFmtId="38" fontId="27" fillId="0" borderId="4" xfId="0" applyNumberFormat="1" applyFont="1" applyBorder="1" applyAlignment="1">
      <alignment horizontal="right" wrapText="1"/>
    </xf>
    <xf numFmtId="164" fontId="17" fillId="0" borderId="19" xfId="2" applyNumberFormat="1" applyFont="1" applyFill="1" applyBorder="1" applyAlignment="1">
      <alignment wrapText="1"/>
    </xf>
    <xf numFmtId="38" fontId="15" fillId="4" borderId="1" xfId="0" applyNumberFormat="1" applyFont="1" applyFill="1" applyBorder="1" applyAlignment="1">
      <alignment horizontal="right" wrapText="1"/>
    </xf>
    <xf numFmtId="164" fontId="15" fillId="4" borderId="9" xfId="2" applyNumberFormat="1" applyFont="1" applyFill="1" applyBorder="1" applyAlignment="1">
      <alignment wrapText="1"/>
    </xf>
    <xf numFmtId="38" fontId="15" fillId="7" borderId="2" xfId="0" applyNumberFormat="1" applyFont="1" applyFill="1" applyBorder="1" applyAlignment="1">
      <alignment horizontal="left"/>
    </xf>
    <xf numFmtId="164" fontId="17" fillId="7" borderId="18" xfId="2" applyNumberFormat="1" applyFont="1" applyFill="1" applyBorder="1"/>
    <xf numFmtId="38" fontId="15" fillId="4" borderId="5" xfId="0" applyNumberFormat="1" applyFont="1" applyFill="1" applyBorder="1" applyAlignment="1">
      <alignment horizontal="left"/>
    </xf>
    <xf numFmtId="44" fontId="15" fillId="7" borderId="18" xfId="2" applyFont="1" applyFill="1" applyBorder="1" applyAlignment="1">
      <alignment wrapText="1"/>
    </xf>
    <xf numFmtId="164" fontId="17" fillId="0" borderId="16" xfId="2" applyNumberFormat="1" applyFont="1" applyBorder="1" applyAlignment="1">
      <alignment wrapText="1"/>
    </xf>
    <xf numFmtId="164" fontId="26" fillId="4" borderId="16" xfId="2" applyNumberFormat="1" applyFont="1" applyFill="1" applyBorder="1"/>
    <xf numFmtId="38" fontId="15" fillId="4" borderId="27" xfId="0" applyNumberFormat="1" applyFont="1" applyFill="1" applyBorder="1" applyAlignment="1">
      <alignment horizontal="right" wrapText="1"/>
    </xf>
    <xf numFmtId="164" fontId="15" fillId="4" borderId="28" xfId="2" applyNumberFormat="1" applyFont="1" applyFill="1" applyBorder="1" applyAlignment="1">
      <alignment wrapText="1"/>
    </xf>
    <xf numFmtId="0" fontId="15" fillId="0" borderId="15" xfId="0" applyFont="1" applyBorder="1" applyAlignment="1">
      <alignment horizontal="left" wrapText="1"/>
    </xf>
    <xf numFmtId="0" fontId="15" fillId="0" borderId="0" xfId="0" applyFont="1" applyAlignment="1">
      <alignment horizontal="left" wrapText="1"/>
    </xf>
    <xf numFmtId="0" fontId="28" fillId="0" borderId="0" xfId="0" applyFont="1"/>
    <xf numFmtId="0" fontId="17" fillId="0" borderId="15" xfId="0" applyFont="1" applyBorder="1" applyAlignment="1">
      <alignment horizontal="left" vertical="top" wrapText="1"/>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24" fillId="0" borderId="0" xfId="0" applyFont="1"/>
    <xf numFmtId="0" fontId="29" fillId="0" borderId="0" xfId="0" applyFont="1" applyAlignment="1">
      <alignment horizontal="center"/>
    </xf>
    <xf numFmtId="44" fontId="24" fillId="0" borderId="0" xfId="2" applyFont="1"/>
    <xf numFmtId="0" fontId="29" fillId="0" borderId="0" xfId="0" applyFont="1"/>
    <xf numFmtId="0" fontId="24" fillId="0" borderId="14" xfId="0" applyFont="1" applyBorder="1"/>
    <xf numFmtId="0" fontId="24" fillId="0" borderId="21" xfId="0" applyFont="1" applyBorder="1"/>
    <xf numFmtId="0" fontId="30" fillId="0" borderId="0" xfId="0" applyFont="1"/>
    <xf numFmtId="44" fontId="24" fillId="0" borderId="0" xfId="0" applyNumberFormat="1" applyFont="1"/>
    <xf numFmtId="0" fontId="31" fillId="0" borderId="0" xfId="0" applyFont="1"/>
    <xf numFmtId="0" fontId="24" fillId="0" borderId="0" xfId="0" applyFont="1" applyAlignment="1">
      <alignment wrapText="1"/>
    </xf>
    <xf numFmtId="0" fontId="29" fillId="0" borderId="0" xfId="0" applyFont="1" applyAlignment="1">
      <alignment wrapText="1"/>
    </xf>
    <xf numFmtId="0" fontId="31" fillId="0" borderId="21" xfId="0" applyFont="1" applyBorder="1"/>
    <xf numFmtId="0" fontId="31" fillId="0" borderId="0" xfId="0" applyFont="1" applyFill="1"/>
    <xf numFmtId="0" fontId="24" fillId="0" borderId="0" xfId="0" applyFont="1" applyFill="1"/>
    <xf numFmtId="38" fontId="4" fillId="2" borderId="29" xfId="0" applyNumberFormat="1" applyFont="1" applyFill="1" applyBorder="1" applyAlignment="1">
      <alignment horizontal="left"/>
    </xf>
    <xf numFmtId="38" fontId="4" fillId="2" borderId="30" xfId="0" applyNumberFormat="1" applyFont="1" applyFill="1" applyBorder="1" applyAlignment="1">
      <alignment horizontal="left"/>
    </xf>
    <xf numFmtId="38" fontId="4" fillId="2" borderId="31" xfId="0" applyNumberFormat="1" applyFont="1" applyFill="1" applyBorder="1" applyAlignment="1">
      <alignment horizontal="left"/>
    </xf>
    <xf numFmtId="0" fontId="21" fillId="0" borderId="3" xfId="0" applyFont="1" applyBorder="1" applyAlignment="1">
      <alignment horizontal="right" vertical="top"/>
    </xf>
    <xf numFmtId="0" fontId="22" fillId="0" borderId="32" xfId="0" applyFont="1" applyBorder="1" applyAlignment="1">
      <alignment horizontal="left" vertical="center" wrapText="1"/>
    </xf>
    <xf numFmtId="0" fontId="23" fillId="0" borderId="3" xfId="0" applyFont="1" applyBorder="1" applyAlignment="1">
      <alignment horizontal="right"/>
    </xf>
    <xf numFmtId="0" fontId="21" fillId="4" borderId="27" xfId="0" applyFont="1" applyFill="1" applyBorder="1" applyAlignment="1">
      <alignment horizontal="right" vertical="top"/>
    </xf>
    <xf numFmtId="166" fontId="21" fillId="4" borderId="26" xfId="0" applyNumberFormat="1" applyFont="1" applyFill="1" applyBorder="1" applyAlignment="1">
      <alignment horizontal="center"/>
    </xf>
    <xf numFmtId="0" fontId="28" fillId="4" borderId="33" xfId="0" applyFont="1" applyFill="1" applyBorder="1"/>
    <xf numFmtId="0" fontId="22" fillId="4" borderId="33" xfId="0" applyFont="1" applyFill="1" applyBorder="1"/>
    <xf numFmtId="0" fontId="22" fillId="4" borderId="34" xfId="0" applyFont="1" applyFill="1" applyBorder="1"/>
    <xf numFmtId="0" fontId="32" fillId="0" borderId="0" xfId="0" applyFont="1"/>
    <xf numFmtId="0" fontId="32" fillId="0" borderId="7" xfId="0" applyFont="1" applyBorder="1" applyAlignment="1">
      <alignment vertical="top"/>
    </xf>
    <xf numFmtId="0" fontId="35" fillId="0" borderId="7" xfId="0" applyFont="1" applyBorder="1" applyAlignment="1">
      <alignment horizontal="right" vertical="top" wrapText="1"/>
    </xf>
    <xf numFmtId="0" fontId="36" fillId="0" borderId="7" xfId="0" applyFont="1" applyBorder="1" applyAlignment="1">
      <alignment horizontal="left" vertical="top" wrapText="1"/>
    </xf>
    <xf numFmtId="0" fontId="32" fillId="0" borderId="7" xfId="0" applyFont="1" applyBorder="1" applyAlignment="1">
      <alignment vertical="top" wrapText="1"/>
    </xf>
    <xf numFmtId="0" fontId="32" fillId="8" borderId="7" xfId="0" applyFont="1" applyFill="1" applyBorder="1" applyAlignment="1">
      <alignment horizontal="center" wrapText="1"/>
    </xf>
    <xf numFmtId="0" fontId="36" fillId="0" borderId="7" xfId="0" applyFont="1" applyBorder="1" applyAlignment="1">
      <alignment horizontal="right" vertical="top" wrapText="1"/>
    </xf>
    <xf numFmtId="0" fontId="37" fillId="0" borderId="7" xfId="0" applyFont="1" applyBorder="1" applyAlignment="1">
      <alignment vertical="top"/>
    </xf>
    <xf numFmtId="8" fontId="32" fillId="8" borderId="7" xfId="0" applyNumberFormat="1" applyFont="1" applyFill="1" applyBorder="1" applyAlignment="1">
      <alignment horizontal="center" wrapText="1"/>
    </xf>
    <xf numFmtId="0" fontId="32" fillId="0" borderId="7" xfId="0" applyFont="1" applyBorder="1" applyAlignment="1">
      <alignment horizontal="left" vertical="top" wrapText="1"/>
    </xf>
    <xf numFmtId="0" fontId="32" fillId="0" borderId="35" xfId="0" applyFont="1" applyBorder="1" applyAlignment="1">
      <alignment vertical="top"/>
    </xf>
    <xf numFmtId="0" fontId="32" fillId="0" borderId="35" xfId="0" applyFont="1" applyBorder="1" applyAlignment="1">
      <alignment horizontal="left" vertical="top" wrapText="1"/>
    </xf>
    <xf numFmtId="0" fontId="36" fillId="0" borderId="35" xfId="0" applyFont="1" applyBorder="1" applyAlignment="1">
      <alignment horizontal="left" vertical="top" wrapText="1"/>
    </xf>
    <xf numFmtId="0" fontId="34" fillId="0" borderId="35" xfId="0" applyFont="1" applyBorder="1" applyAlignment="1">
      <alignment horizontal="right" vertical="top" wrapText="1"/>
    </xf>
    <xf numFmtId="8" fontId="34" fillId="9" borderId="35" xfId="0" applyNumberFormat="1" applyFont="1" applyFill="1" applyBorder="1" applyAlignment="1">
      <alignment horizontal="center" wrapText="1"/>
    </xf>
    <xf numFmtId="0" fontId="36" fillId="0" borderId="6" xfId="0" applyFont="1" applyBorder="1" applyAlignment="1">
      <alignment horizontal="left" vertical="top"/>
    </xf>
    <xf numFmtId="0" fontId="32" fillId="0" borderId="6" xfId="0" applyFont="1" applyBorder="1" applyAlignment="1">
      <alignment vertical="top" wrapText="1"/>
    </xf>
    <xf numFmtId="0" fontId="32" fillId="8" borderId="6" xfId="0" applyFont="1" applyFill="1" applyBorder="1" applyAlignment="1">
      <alignment horizontal="center"/>
    </xf>
    <xf numFmtId="0" fontId="36" fillId="0" borderId="7" xfId="0" applyFont="1" applyBorder="1" applyAlignment="1">
      <alignment horizontal="left" vertical="top"/>
    </xf>
    <xf numFmtId="0" fontId="32" fillId="8" borderId="7" xfId="0" applyFont="1" applyFill="1" applyBorder="1" applyAlignment="1">
      <alignment horizontal="center"/>
    </xf>
    <xf numFmtId="8" fontId="32" fillId="8" borderId="7" xfId="0" applyNumberFormat="1" applyFont="1" applyFill="1" applyBorder="1" applyAlignment="1">
      <alignment horizontal="center"/>
    </xf>
    <xf numFmtId="0" fontId="32" fillId="0" borderId="8" xfId="0" applyFont="1" applyBorder="1" applyAlignment="1">
      <alignment vertical="top"/>
    </xf>
    <xf numFmtId="0" fontId="34" fillId="0" borderId="8" xfId="0" applyFont="1" applyBorder="1" applyAlignment="1">
      <alignment horizontal="right" vertical="top" wrapText="1"/>
    </xf>
    <xf numFmtId="8" fontId="34" fillId="9" borderId="8" xfId="0" applyNumberFormat="1" applyFont="1" applyFill="1" applyBorder="1" applyAlignment="1">
      <alignment horizontal="center" wrapText="1"/>
    </xf>
    <xf numFmtId="0" fontId="32" fillId="8" borderId="36" xfId="0" applyFont="1" applyFill="1" applyBorder="1" applyAlignment="1">
      <alignment vertical="top"/>
    </xf>
    <xf numFmtId="0" fontId="34" fillId="8" borderId="37" xfId="0" applyFont="1" applyFill="1" applyBorder="1" applyAlignment="1">
      <alignment horizontal="right" vertical="top"/>
    </xf>
    <xf numFmtId="0" fontId="32" fillId="0" borderId="0" xfId="0" applyFont="1" applyAlignment="1">
      <alignment vertical="top"/>
    </xf>
    <xf numFmtId="0" fontId="36" fillId="0" borderId="0" xfId="0" applyFont="1" applyAlignment="1">
      <alignment horizontal="left" vertical="top"/>
    </xf>
    <xf numFmtId="0" fontId="32" fillId="0" borderId="0" xfId="0" applyFont="1" applyAlignment="1">
      <alignment vertical="top" wrapText="1"/>
    </xf>
    <xf numFmtId="0" fontId="32" fillId="0" borderId="0" xfId="0" applyFont="1" applyAlignment="1">
      <alignment horizontal="center" wrapText="1"/>
    </xf>
    <xf numFmtId="0" fontId="35" fillId="0" borderId="6" xfId="0" applyFont="1" applyBorder="1" applyAlignment="1">
      <alignment horizontal="right" vertical="top" wrapText="1"/>
    </xf>
    <xf numFmtId="8" fontId="32" fillId="8" borderId="6" xfId="0" applyNumberFormat="1" applyFont="1" applyFill="1" applyBorder="1" applyAlignment="1">
      <alignment horizontal="center"/>
    </xf>
    <xf numFmtId="0" fontId="32" fillId="0" borderId="0" xfId="0" applyFont="1" applyAlignment="1">
      <alignment wrapText="1"/>
    </xf>
    <xf numFmtId="0" fontId="36" fillId="0" borderId="35" xfId="0" applyFont="1" applyBorder="1" applyAlignment="1">
      <alignment horizontal="left" vertical="top"/>
    </xf>
    <xf numFmtId="0" fontId="38" fillId="0" borderId="0" xfId="0" applyFont="1" applyAlignment="1">
      <alignment horizontal="left" vertical="center" readingOrder="1"/>
    </xf>
    <xf numFmtId="0" fontId="37" fillId="0" borderId="0" xfId="0" applyFont="1" applyAlignment="1">
      <alignment horizontal="left" vertical="center" wrapText="1" readingOrder="1"/>
    </xf>
    <xf numFmtId="0" fontId="34" fillId="0" borderId="39" xfId="0" applyFont="1" applyBorder="1" applyAlignment="1">
      <alignment horizontal="right" vertical="top" wrapText="1"/>
    </xf>
    <xf numFmtId="0" fontId="32" fillId="8" borderId="40" xfId="0" applyFont="1" applyFill="1" applyBorder="1" applyAlignment="1">
      <alignment vertical="top"/>
    </xf>
    <xf numFmtId="0" fontId="34" fillId="8" borderId="41" xfId="0" applyFont="1" applyFill="1" applyBorder="1" applyAlignment="1">
      <alignment horizontal="right" vertical="top" wrapText="1"/>
    </xf>
    <xf numFmtId="8" fontId="34" fillId="8" borderId="26" xfId="0" applyNumberFormat="1" applyFont="1" applyFill="1" applyBorder="1" applyAlignment="1">
      <alignment horizontal="center"/>
    </xf>
    <xf numFmtId="0" fontId="32" fillId="0" borderId="0" xfId="0" applyFont="1" applyAlignment="1">
      <alignment horizontal="center"/>
    </xf>
    <xf numFmtId="0" fontId="34" fillId="0" borderId="7" xfId="0" applyFont="1" applyBorder="1" applyAlignment="1">
      <alignment horizontal="right" vertical="top" wrapText="1"/>
    </xf>
    <xf numFmtId="0" fontId="34" fillId="0" borderId="8" xfId="0" applyFont="1" applyBorder="1" applyAlignment="1">
      <alignment horizontal="center" wrapText="1"/>
    </xf>
    <xf numFmtId="0" fontId="34" fillId="8" borderId="41" xfId="0" applyFont="1" applyFill="1" applyBorder="1" applyAlignment="1">
      <alignment horizontal="right" vertical="top"/>
    </xf>
    <xf numFmtId="6" fontId="32" fillId="0" borderId="7" xfId="0" applyNumberFormat="1" applyFont="1" applyBorder="1" applyAlignment="1">
      <alignment vertical="top" wrapText="1"/>
    </xf>
    <xf numFmtId="0" fontId="38" fillId="0" borderId="0" xfId="0" applyFont="1" applyAlignment="1">
      <alignment horizontal="left" vertical="center" wrapText="1" readingOrder="1"/>
    </xf>
    <xf numFmtId="0" fontId="36" fillId="0" borderId="8" xfId="0" applyFont="1" applyBorder="1" applyAlignment="1">
      <alignment horizontal="left" vertical="top"/>
    </xf>
    <xf numFmtId="0" fontId="32" fillId="0" borderId="43" xfId="0" applyFont="1" applyBorder="1" applyAlignment="1">
      <alignment vertical="top"/>
    </xf>
    <xf numFmtId="0" fontId="35" fillId="0" borderId="43" xfId="0" applyFont="1" applyBorder="1" applyAlignment="1">
      <alignment horizontal="right" vertical="top" wrapText="1"/>
    </xf>
    <xf numFmtId="0" fontId="36" fillId="0" borderId="43" xfId="0" applyFont="1" applyBorder="1" applyAlignment="1">
      <alignment horizontal="left" vertical="top" wrapText="1"/>
    </xf>
    <xf numFmtId="0" fontId="32" fillId="0" borderId="43" xfId="0" applyFont="1" applyBorder="1" applyAlignment="1">
      <alignment vertical="top" wrapText="1"/>
    </xf>
    <xf numFmtId="0" fontId="32" fillId="12" borderId="44" xfId="0" applyFont="1" applyFill="1" applyBorder="1" applyAlignment="1">
      <alignment horizontal="center" wrapText="1"/>
    </xf>
    <xf numFmtId="0" fontId="36" fillId="0" borderId="43" xfId="0" applyFont="1" applyBorder="1" applyAlignment="1">
      <alignment horizontal="right" vertical="top" wrapText="1"/>
    </xf>
    <xf numFmtId="8" fontId="32" fillId="12" borderId="44" xfId="0" applyNumberFormat="1" applyFont="1" applyFill="1" applyBorder="1" applyAlignment="1">
      <alignment horizontal="center" wrapText="1"/>
    </xf>
    <xf numFmtId="0" fontId="32" fillId="0" borderId="43" xfId="0" applyFont="1" applyBorder="1" applyAlignment="1">
      <alignment horizontal="left" vertical="top" wrapText="1"/>
    </xf>
    <xf numFmtId="0" fontId="32" fillId="0" borderId="36" xfId="0" applyFont="1" applyBorder="1" applyAlignment="1">
      <alignment vertical="top"/>
    </xf>
    <xf numFmtId="0" fontId="32" fillId="0" borderId="36" xfId="0" applyFont="1" applyBorder="1" applyAlignment="1">
      <alignment horizontal="left" vertical="top" wrapText="1"/>
    </xf>
    <xf numFmtId="0" fontId="36" fillId="0" borderId="36" xfId="0" applyFont="1" applyBorder="1" applyAlignment="1">
      <alignment horizontal="left" vertical="top" wrapText="1"/>
    </xf>
    <xf numFmtId="0" fontId="34" fillId="0" borderId="36" xfId="0" applyFont="1" applyBorder="1" applyAlignment="1">
      <alignment horizontal="right" vertical="top" wrapText="1"/>
    </xf>
    <xf numFmtId="8" fontId="34" fillId="13" borderId="37" xfId="0" applyNumberFormat="1" applyFont="1" applyFill="1" applyBorder="1" applyAlignment="1">
      <alignment horizontal="center" wrapText="1"/>
    </xf>
    <xf numFmtId="0" fontId="35" fillId="0" borderId="45" xfId="0" applyFont="1" applyBorder="1" applyAlignment="1">
      <alignment horizontal="right" vertical="top" wrapText="1"/>
    </xf>
    <xf numFmtId="0" fontId="36" fillId="0" borderId="45" xfId="0" applyFont="1" applyBorder="1" applyAlignment="1">
      <alignment horizontal="left" vertical="top"/>
    </xf>
    <xf numFmtId="0" fontId="32" fillId="0" borderId="45" xfId="0" applyFont="1" applyBorder="1" applyAlignment="1">
      <alignment vertical="top" wrapText="1"/>
    </xf>
    <xf numFmtId="0" fontId="32" fillId="12" borderId="46" xfId="0" applyFont="1" applyFill="1" applyBorder="1" applyAlignment="1">
      <alignment horizontal="center"/>
    </xf>
    <xf numFmtId="0" fontId="36" fillId="0" borderId="43" xfId="0" applyFont="1" applyBorder="1" applyAlignment="1">
      <alignment horizontal="left" vertical="top"/>
    </xf>
    <xf numFmtId="0" fontId="32" fillId="14" borderId="0" xfId="0" applyFont="1" applyFill="1"/>
    <xf numFmtId="0" fontId="32" fillId="12" borderId="44" xfId="0" applyFont="1" applyFill="1" applyBorder="1" applyAlignment="1">
      <alignment horizontal="center"/>
    </xf>
    <xf numFmtId="0" fontId="32" fillId="14" borderId="0" xfId="0" applyFont="1" applyFill="1" applyAlignment="1">
      <alignment wrapText="1"/>
    </xf>
    <xf numFmtId="8" fontId="32" fillId="12" borderId="44" xfId="0" applyNumberFormat="1" applyFont="1" applyFill="1" applyBorder="1" applyAlignment="1">
      <alignment horizontal="center"/>
    </xf>
    <xf numFmtId="0" fontId="39" fillId="14" borderId="0" xfId="0" applyFont="1" applyFill="1" applyAlignment="1">
      <alignment horizontal="right" wrapText="1"/>
    </xf>
    <xf numFmtId="0" fontId="32" fillId="8" borderId="46" xfId="0" applyFont="1" applyFill="1" applyBorder="1" applyAlignment="1">
      <alignment horizontal="center"/>
    </xf>
    <xf numFmtId="0" fontId="40" fillId="14" borderId="0" xfId="0" applyFont="1" applyFill="1" applyAlignment="1">
      <alignment wrapText="1"/>
    </xf>
    <xf numFmtId="0" fontId="39" fillId="14" borderId="0" xfId="0" applyFont="1" applyFill="1" applyAlignment="1">
      <alignment horizontal="right"/>
    </xf>
    <xf numFmtId="0" fontId="32" fillId="8" borderId="44" xfId="0" applyFont="1" applyFill="1" applyBorder="1" applyAlignment="1">
      <alignment horizontal="center"/>
    </xf>
    <xf numFmtId="8" fontId="32" fillId="8" borderId="44" xfId="0" applyNumberFormat="1" applyFont="1" applyFill="1" applyBorder="1" applyAlignment="1">
      <alignment horizontal="center"/>
    </xf>
    <xf numFmtId="0" fontId="34" fillId="0" borderId="43" xfId="0" applyFont="1" applyBorder="1" applyAlignment="1">
      <alignment horizontal="right" vertical="top" wrapText="1"/>
    </xf>
    <xf numFmtId="0" fontId="34" fillId="0" borderId="47" xfId="0" applyFont="1" applyBorder="1" applyAlignment="1">
      <alignment horizontal="center" wrapText="1"/>
    </xf>
    <xf numFmtId="0" fontId="32" fillId="12" borderId="48" xfId="0" applyFont="1" applyFill="1" applyBorder="1" applyAlignment="1">
      <alignment vertical="top"/>
    </xf>
    <xf numFmtId="0" fontId="34" fillId="12" borderId="49" xfId="0" applyFont="1" applyFill="1" applyBorder="1" applyAlignment="1">
      <alignment horizontal="right" vertical="top" wrapText="1"/>
    </xf>
    <xf numFmtId="8" fontId="32" fillId="11" borderId="7" xfId="0" applyNumberFormat="1" applyFont="1" applyFill="1" applyBorder="1" applyAlignment="1">
      <alignment horizontal="center" wrapText="1"/>
    </xf>
    <xf numFmtId="0" fontId="32" fillId="11" borderId="7" xfId="0" applyFont="1" applyFill="1" applyBorder="1" applyAlignment="1">
      <alignment horizontal="center" wrapText="1"/>
    </xf>
    <xf numFmtId="0" fontId="32" fillId="11" borderId="6" xfId="0" applyFont="1" applyFill="1" applyBorder="1" applyAlignment="1">
      <alignment horizontal="center"/>
    </xf>
    <xf numFmtId="0" fontId="32" fillId="11" borderId="7" xfId="0" applyFont="1" applyFill="1" applyBorder="1" applyAlignment="1">
      <alignment horizontal="center"/>
    </xf>
    <xf numFmtId="8" fontId="32" fillId="11" borderId="7" xfId="0" applyNumberFormat="1" applyFont="1" applyFill="1" applyBorder="1" applyAlignment="1">
      <alignment horizontal="center"/>
    </xf>
    <xf numFmtId="8" fontId="34" fillId="8" borderId="35" xfId="0" applyNumberFormat="1" applyFont="1" applyFill="1" applyBorder="1" applyAlignment="1">
      <alignment horizontal="center" wrapText="1"/>
    </xf>
    <xf numFmtId="8" fontId="34" fillId="10" borderId="26" xfId="0" applyNumberFormat="1" applyFont="1" applyFill="1" applyBorder="1" applyAlignment="1">
      <alignment horizontal="center"/>
    </xf>
    <xf numFmtId="0" fontId="41" fillId="0" borderId="8" xfId="0" applyFont="1" applyBorder="1" applyAlignment="1">
      <alignment vertical="top" wrapText="1"/>
    </xf>
    <xf numFmtId="0" fontId="41" fillId="0" borderId="17" xfId="0" applyFont="1" applyBorder="1" applyAlignment="1">
      <alignment vertical="top" wrapText="1"/>
    </xf>
    <xf numFmtId="0" fontId="41" fillId="0" borderId="6" xfId="0" applyFont="1" applyBorder="1" applyAlignment="1">
      <alignment vertical="top" wrapText="1"/>
    </xf>
    <xf numFmtId="0" fontId="41" fillId="0" borderId="7" xfId="0" applyFont="1" applyBorder="1" applyAlignment="1">
      <alignment horizontal="left" wrapText="1" readingOrder="1"/>
    </xf>
    <xf numFmtId="0" fontId="41" fillId="0" borderId="7" xfId="0" applyFont="1" applyBorder="1" applyAlignment="1">
      <alignment vertical="top" wrapText="1"/>
    </xf>
    <xf numFmtId="0" fontId="41" fillId="0" borderId="0" xfId="0" applyFont="1" applyAlignment="1">
      <alignment wrapText="1"/>
    </xf>
    <xf numFmtId="0" fontId="36" fillId="0" borderId="8" xfId="0" applyFont="1" applyBorder="1" applyAlignment="1">
      <alignment horizontal="right" vertical="top" wrapText="1"/>
    </xf>
    <xf numFmtId="0" fontId="36" fillId="0" borderId="17" xfId="0" applyFont="1" applyBorder="1" applyAlignment="1">
      <alignment horizontal="right" vertical="top" wrapText="1"/>
    </xf>
    <xf numFmtId="0" fontId="36" fillId="0" borderId="6" xfId="0" applyFont="1" applyBorder="1" applyAlignment="1">
      <alignment horizontal="right" vertical="top" wrapText="1"/>
    </xf>
    <xf numFmtId="0" fontId="36" fillId="0" borderId="8" xfId="0" applyFont="1" applyBorder="1" applyAlignment="1">
      <alignment horizontal="left" vertical="top"/>
    </xf>
    <xf numFmtId="0" fontId="36" fillId="0" borderId="17" xfId="0" applyFont="1" applyBorder="1" applyAlignment="1">
      <alignment horizontal="left" vertical="top"/>
    </xf>
    <xf numFmtId="0" fontId="36" fillId="0" borderId="6" xfId="0" applyFont="1" applyBorder="1" applyAlignment="1">
      <alignment horizontal="left" vertical="top"/>
    </xf>
    <xf numFmtId="8" fontId="32" fillId="8" borderId="8" xfId="0" applyNumberFormat="1" applyFont="1" applyFill="1" applyBorder="1" applyAlignment="1">
      <alignment horizontal="center"/>
    </xf>
    <xf numFmtId="8" fontId="32" fillId="8" borderId="17" xfId="0" applyNumberFormat="1" applyFont="1" applyFill="1" applyBorder="1" applyAlignment="1">
      <alignment horizontal="center"/>
    </xf>
    <xf numFmtId="8" fontId="32" fillId="8" borderId="6" xfId="0" applyNumberFormat="1" applyFont="1" applyFill="1" applyBorder="1" applyAlignment="1">
      <alignment horizontal="center"/>
    </xf>
    <xf numFmtId="0" fontId="34" fillId="15" borderId="7" xfId="0" applyFont="1" applyFill="1" applyBorder="1" applyAlignment="1">
      <alignment horizontal="center" vertical="top" wrapText="1"/>
    </xf>
    <xf numFmtId="0" fontId="34" fillId="15" borderId="7" xfId="0" applyFont="1" applyFill="1" applyBorder="1" applyAlignment="1">
      <alignment horizontal="center" wrapText="1"/>
    </xf>
    <xf numFmtId="0" fontId="33" fillId="15" borderId="22" xfId="0" applyFont="1" applyFill="1" applyBorder="1" applyAlignment="1">
      <alignment horizontal="left" vertical="top" wrapText="1"/>
    </xf>
    <xf numFmtId="0" fontId="33" fillId="15" borderId="25" xfId="0" applyFont="1" applyFill="1" applyBorder="1" applyAlignment="1">
      <alignment horizontal="left" vertical="top" wrapText="1"/>
    </xf>
    <xf numFmtId="0" fontId="34" fillId="0" borderId="6" xfId="0" applyFont="1" applyBorder="1" applyAlignment="1">
      <alignment horizontal="right" vertical="top" wrapText="1"/>
    </xf>
    <xf numFmtId="0" fontId="35" fillId="16" borderId="8" xfId="0" applyFont="1" applyFill="1" applyBorder="1" applyAlignment="1">
      <alignment horizontal="left" vertical="top" wrapText="1"/>
    </xf>
    <xf numFmtId="0" fontId="32" fillId="16" borderId="8" xfId="0" applyFont="1" applyFill="1" applyBorder="1" applyAlignment="1">
      <alignment horizontal="left" vertical="top" wrapText="1"/>
    </xf>
    <xf numFmtId="0" fontId="32" fillId="16" borderId="8" xfId="0" applyFont="1" applyFill="1" applyBorder="1" applyAlignment="1">
      <alignment horizontal="center" wrapText="1"/>
    </xf>
    <xf numFmtId="0" fontId="35" fillId="16" borderId="7" xfId="0" applyFont="1" applyFill="1" applyBorder="1" applyAlignment="1">
      <alignment horizontal="left" vertical="top" wrapText="1"/>
    </xf>
    <xf numFmtId="0" fontId="32" fillId="16" borderId="7" xfId="0" applyFont="1" applyFill="1" applyBorder="1" applyAlignment="1">
      <alignment horizontal="left" vertical="top" wrapText="1"/>
    </xf>
    <xf numFmtId="0" fontId="32" fillId="16" borderId="7" xfId="0" applyFont="1" applyFill="1" applyBorder="1" applyAlignment="1">
      <alignment horizontal="center" wrapText="1"/>
    </xf>
    <xf numFmtId="0" fontId="35" fillId="17" borderId="42" xfId="0" applyFont="1" applyFill="1" applyBorder="1" applyAlignment="1">
      <alignment horizontal="left" vertical="top" wrapText="1"/>
    </xf>
    <xf numFmtId="0" fontId="32" fillId="17" borderId="42" xfId="0" applyFont="1" applyFill="1" applyBorder="1" applyAlignment="1">
      <alignment horizontal="left" vertical="top" wrapText="1"/>
    </xf>
    <xf numFmtId="0" fontId="32" fillId="17" borderId="42" xfId="0" applyFont="1" applyFill="1" applyBorder="1" applyAlignment="1">
      <alignment horizontal="center" wrapText="1"/>
    </xf>
    <xf numFmtId="0" fontId="34" fillId="18" borderId="5" xfId="0" applyFont="1" applyFill="1" applyBorder="1" applyAlignment="1">
      <alignment horizontal="right" vertical="top" wrapText="1"/>
    </xf>
    <xf numFmtId="0" fontId="34" fillId="18" borderId="50" xfId="0" applyFont="1" applyFill="1" applyBorder="1" applyAlignment="1">
      <alignment horizontal="right" vertical="top" wrapText="1"/>
    </xf>
    <xf numFmtId="8" fontId="34" fillId="18" borderId="26" xfId="0" applyNumberFormat="1" applyFont="1" applyFill="1" applyBorder="1" applyAlignment="1">
      <alignment horizontal="center"/>
    </xf>
    <xf numFmtId="8" fontId="34" fillId="19" borderId="26" xfId="0" applyNumberFormat="1" applyFont="1" applyFill="1" applyBorder="1" applyAlignment="1">
      <alignment horizontal="center"/>
    </xf>
    <xf numFmtId="8" fontId="34" fillId="19" borderId="38" xfId="0" applyNumberFormat="1" applyFont="1" applyFill="1" applyBorder="1" applyAlignment="1">
      <alignment horizontal="center"/>
    </xf>
  </cellXfs>
  <cellStyles count="3">
    <cellStyle name="Comma [0]" xfId="1" builtinId="6"/>
    <cellStyle name="Currency" xfId="2" builtinId="4"/>
    <cellStyle name="Normal" xfId="0" builtinId="0"/>
  </cellStyles>
  <dxfs count="0"/>
  <tableStyles count="0" defaultTableStyle="TableStyleMedium2" defaultPivotStyle="PivotStyleLight16"/>
  <colors>
    <mruColors>
      <color rgb="FFFFFFCC"/>
      <color rgb="FFCEF9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3</xdr:row>
      <xdr:rowOff>25141</xdr:rowOff>
    </xdr:from>
    <xdr:to>
      <xdr:col>1</xdr:col>
      <xdr:colOff>1897673</xdr:colOff>
      <xdr:row>3</xdr:row>
      <xdr:rowOff>806191</xdr:rowOff>
    </xdr:to>
    <xdr:pic>
      <xdr:nvPicPr>
        <xdr:cNvPr id="3" name="Picture 2">
          <a:extLst>
            <a:ext uri="{FF2B5EF4-FFF2-40B4-BE49-F238E27FC236}">
              <a16:creationId xmlns:a16="http://schemas.microsoft.com/office/drawing/2014/main" id="{C24B6286-4711-44DE-9D56-B35BD537D3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4336" y="728526"/>
          <a:ext cx="1821472"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xdr:colOff>
      <xdr:row>3</xdr:row>
      <xdr:rowOff>31750</xdr:rowOff>
    </xdr:from>
    <xdr:ext cx="1952625" cy="787400"/>
    <xdr:pic>
      <xdr:nvPicPr>
        <xdr:cNvPr id="3" name="Picture 2">
          <a:extLst>
            <a:ext uri="{FF2B5EF4-FFF2-40B4-BE49-F238E27FC236}">
              <a16:creationId xmlns:a16="http://schemas.microsoft.com/office/drawing/2014/main" id="{72784532-AC86-43FA-83EA-3D38211A30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9804400"/>
          <a:ext cx="1952625" cy="78740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latorre, Helen" id="{5D35891F-ACB3-4B5F-85D2-930BCD34AAD5}" userId="S::helen.alatorre@csuci.edu::3b4b06f4-ef17-4395-91d7-5eef97f3d6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2-04-19T22:56:39.91" personId="{5D35891F-ACB3-4B5F-85D2-930BCD34AAD5}" id="{FC5D7711-FE69-44C8-967C-5BFF474F3705}">
    <text>Other Projected revenue includes:
 $6,000.00 - ATM Stipend	
 $3,895 	- Pizza 3:14 Loan Repayment
 $20,556 - UAS Lease Payment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1A827-E549-441D-9C1F-66366D28E677}">
  <dimension ref="B2:H64"/>
  <sheetViews>
    <sheetView tabSelected="1" zoomScale="130" zoomScaleNormal="130" workbookViewId="0">
      <selection activeCell="E4" sqref="E4"/>
    </sheetView>
  </sheetViews>
  <sheetFormatPr defaultRowHeight="15" x14ac:dyDescent="0.25"/>
  <cols>
    <col min="2" max="2" width="52.5703125" bestFit="1" customWidth="1"/>
    <col min="3" max="3" width="14" bestFit="1" customWidth="1"/>
    <col min="4" max="4" width="3.85546875" style="142" customWidth="1"/>
    <col min="5" max="5" width="14.42578125" style="134" bestFit="1" customWidth="1"/>
    <col min="6" max="6" width="30.5703125" style="134" bestFit="1" customWidth="1"/>
    <col min="7" max="7" width="12.140625" style="15" bestFit="1" customWidth="1"/>
  </cols>
  <sheetData>
    <row r="2" spans="2:6" ht="16.5" x14ac:dyDescent="0.3">
      <c r="B2" s="72" t="s">
        <v>46</v>
      </c>
    </row>
    <row r="3" spans="2:6" ht="21.75" customHeight="1" thickBot="1" x14ac:dyDescent="0.3"/>
    <row r="4" spans="2:6" ht="66" customHeight="1" thickBot="1" x14ac:dyDescent="0.3">
      <c r="B4" s="50" t="s">
        <v>39</v>
      </c>
      <c r="C4" s="45" t="s">
        <v>37</v>
      </c>
    </row>
    <row r="5" spans="2:6" ht="18" thickBot="1" x14ac:dyDescent="0.35">
      <c r="B5" s="3" t="s">
        <v>14</v>
      </c>
      <c r="C5" s="47"/>
    </row>
    <row r="6" spans="2:6" ht="15.75" x14ac:dyDescent="0.3">
      <c r="B6" s="17" t="s">
        <v>1</v>
      </c>
      <c r="C6" s="35">
        <v>6091</v>
      </c>
    </row>
    <row r="7" spans="2:6" ht="15.75" x14ac:dyDescent="0.3">
      <c r="B7" s="23" t="s">
        <v>15</v>
      </c>
      <c r="C7" s="12">
        <v>913650</v>
      </c>
    </row>
    <row r="8" spans="2:6" ht="15.75" x14ac:dyDescent="0.3">
      <c r="B8" s="6" t="s">
        <v>3</v>
      </c>
      <c r="C8" s="27">
        <v>-51450</v>
      </c>
    </row>
    <row r="9" spans="2:6" ht="16.5" thickBot="1" x14ac:dyDescent="0.35">
      <c r="B9" s="7"/>
      <c r="C9" s="38"/>
    </row>
    <row r="10" spans="2:6" ht="16.5" thickBot="1" x14ac:dyDescent="0.35">
      <c r="B10" s="8" t="s">
        <v>5</v>
      </c>
      <c r="C10" s="39">
        <f>SUM(C7+C9)</f>
        <v>913650</v>
      </c>
    </row>
    <row r="11" spans="2:6" ht="16.5" thickBot="1" x14ac:dyDescent="0.35">
      <c r="B11" s="16"/>
      <c r="C11" s="40"/>
    </row>
    <row r="12" spans="2:6" ht="18" thickBot="1" x14ac:dyDescent="0.35">
      <c r="B12" s="3" t="s">
        <v>16</v>
      </c>
      <c r="C12" s="48"/>
      <c r="E12" s="135"/>
    </row>
    <row r="13" spans="2:6" ht="15.75" x14ac:dyDescent="0.3">
      <c r="B13" s="17" t="s">
        <v>17</v>
      </c>
      <c r="C13" s="41"/>
    </row>
    <row r="14" spans="2:6" ht="15.75" x14ac:dyDescent="0.3">
      <c r="B14" s="20" t="s">
        <v>18</v>
      </c>
      <c r="C14" s="28">
        <v>592838.42599999998</v>
      </c>
      <c r="E14" s="136"/>
      <c r="F14" s="143"/>
    </row>
    <row r="15" spans="2:6" ht="15.75" x14ac:dyDescent="0.3">
      <c r="B15" s="26" t="s">
        <v>19</v>
      </c>
      <c r="C15" s="28">
        <v>104843.6</v>
      </c>
      <c r="E15" s="136"/>
      <c r="F15" s="143"/>
    </row>
    <row r="16" spans="2:6" ht="15.75" x14ac:dyDescent="0.3">
      <c r="B16" s="26" t="s">
        <v>20</v>
      </c>
      <c r="C16" s="28">
        <v>107390.2</v>
      </c>
      <c r="E16" s="136"/>
      <c r="F16" s="143"/>
    </row>
    <row r="17" spans="2:6" ht="15.75" x14ac:dyDescent="0.3">
      <c r="B17" s="26" t="s">
        <v>8</v>
      </c>
      <c r="C17" s="28">
        <v>101423.79999999999</v>
      </c>
      <c r="E17" s="136"/>
      <c r="F17" s="143"/>
    </row>
    <row r="18" spans="2:6" ht="15.75" x14ac:dyDescent="0.3">
      <c r="B18" s="67" t="s">
        <v>47</v>
      </c>
      <c r="C18" s="31">
        <f>SUM(C14:C17)</f>
        <v>906496.02599999984</v>
      </c>
      <c r="D18" s="137" t="s">
        <v>56</v>
      </c>
      <c r="E18" s="137" t="s">
        <v>54</v>
      </c>
    </row>
    <row r="19" spans="2:6" ht="15.75" x14ac:dyDescent="0.3">
      <c r="B19" s="19" t="s">
        <v>44</v>
      </c>
      <c r="C19" s="33"/>
    </row>
    <row r="20" spans="2:6" ht="15.75" x14ac:dyDescent="0.3">
      <c r="B20" s="25" t="s">
        <v>21</v>
      </c>
      <c r="C20" s="32">
        <v>20697.73</v>
      </c>
      <c r="E20" s="136"/>
      <c r="F20" s="143"/>
    </row>
    <row r="21" spans="2:6" ht="15.75" x14ac:dyDescent="0.3">
      <c r="B21" s="24" t="s">
        <v>22</v>
      </c>
      <c r="C21" s="32">
        <v>25000</v>
      </c>
      <c r="E21" s="136"/>
      <c r="F21" s="143"/>
    </row>
    <row r="22" spans="2:6" ht="15.75" x14ac:dyDescent="0.3">
      <c r="B22" s="25" t="s">
        <v>23</v>
      </c>
      <c r="C22" s="32">
        <v>30000</v>
      </c>
      <c r="E22" s="136"/>
      <c r="F22" s="143"/>
    </row>
    <row r="23" spans="2:6" ht="15.75" x14ac:dyDescent="0.3">
      <c r="B23" s="68" t="s">
        <v>48</v>
      </c>
      <c r="C23" s="29">
        <f>SUM(C20:C22)</f>
        <v>75697.73</v>
      </c>
      <c r="D23" s="137" t="s">
        <v>56</v>
      </c>
      <c r="E23" s="137" t="s">
        <v>55</v>
      </c>
    </row>
    <row r="24" spans="2:6" ht="15.75" x14ac:dyDescent="0.3">
      <c r="B24" s="19" t="s">
        <v>24</v>
      </c>
      <c r="C24" s="33"/>
    </row>
    <row r="25" spans="2:6" ht="15.75" x14ac:dyDescent="0.3">
      <c r="B25" s="20" t="s">
        <v>25</v>
      </c>
      <c r="C25" s="28">
        <v>10500</v>
      </c>
    </row>
    <row r="26" spans="2:6" ht="15.75" x14ac:dyDescent="0.3">
      <c r="B26" s="26" t="s">
        <v>26</v>
      </c>
      <c r="C26" s="28">
        <v>49800</v>
      </c>
    </row>
    <row r="27" spans="2:6" ht="15.75" x14ac:dyDescent="0.3">
      <c r="B27" s="26" t="s">
        <v>27</v>
      </c>
      <c r="C27" s="28">
        <v>10000</v>
      </c>
    </row>
    <row r="28" spans="2:6" ht="15.75" x14ac:dyDescent="0.3">
      <c r="B28" s="26" t="s">
        <v>59</v>
      </c>
      <c r="C28" s="28">
        <v>29800</v>
      </c>
    </row>
    <row r="29" spans="2:6" ht="15.75" x14ac:dyDescent="0.3">
      <c r="B29" s="26" t="s">
        <v>28</v>
      </c>
      <c r="C29" s="28">
        <v>20650</v>
      </c>
    </row>
    <row r="30" spans="2:6" ht="15.75" x14ac:dyDescent="0.3">
      <c r="B30" s="26" t="s">
        <v>29</v>
      </c>
      <c r="C30" s="28">
        <v>2540</v>
      </c>
    </row>
    <row r="31" spans="2:6" ht="15.75" x14ac:dyDescent="0.3">
      <c r="B31" s="26" t="s">
        <v>30</v>
      </c>
      <c r="C31" s="28">
        <v>15025</v>
      </c>
    </row>
    <row r="32" spans="2:6" ht="15.75" x14ac:dyDescent="0.3">
      <c r="B32" s="26" t="s">
        <v>60</v>
      </c>
      <c r="C32" s="28">
        <v>7800</v>
      </c>
    </row>
    <row r="33" spans="2:8" ht="15.75" x14ac:dyDescent="0.3">
      <c r="B33" s="26" t="s">
        <v>61</v>
      </c>
      <c r="C33" s="28">
        <v>20000</v>
      </c>
    </row>
    <row r="34" spans="2:8" ht="15.75" x14ac:dyDescent="0.3">
      <c r="B34" s="26" t="s">
        <v>31</v>
      </c>
      <c r="C34" s="28">
        <v>23625</v>
      </c>
      <c r="H34" s="78"/>
    </row>
    <row r="35" spans="2:8" ht="15.75" x14ac:dyDescent="0.3">
      <c r="B35" s="68" t="s">
        <v>32</v>
      </c>
      <c r="C35" s="31">
        <f>SUM(C25:C34)</f>
        <v>189740</v>
      </c>
      <c r="D35" s="137" t="s">
        <v>56</v>
      </c>
      <c r="E35" s="144" t="s">
        <v>55</v>
      </c>
    </row>
    <row r="36" spans="2:8" ht="15.75" x14ac:dyDescent="0.3">
      <c r="B36" s="19" t="s">
        <v>33</v>
      </c>
      <c r="C36" s="33"/>
    </row>
    <row r="37" spans="2:8" ht="15.75" x14ac:dyDescent="0.3">
      <c r="B37" s="20" t="s">
        <v>34</v>
      </c>
      <c r="C37" s="30">
        <v>54000</v>
      </c>
    </row>
    <row r="38" spans="2:8" ht="15.75" x14ac:dyDescent="0.3">
      <c r="B38" s="20" t="s">
        <v>35</v>
      </c>
      <c r="C38" s="30">
        <v>20000</v>
      </c>
    </row>
    <row r="39" spans="2:8" ht="15.75" x14ac:dyDescent="0.3">
      <c r="B39" s="24" t="s">
        <v>38</v>
      </c>
      <c r="C39" s="30">
        <v>20000</v>
      </c>
    </row>
    <row r="40" spans="2:8" ht="16.5" thickBot="1" x14ac:dyDescent="0.35">
      <c r="B40" s="67" t="s">
        <v>36</v>
      </c>
      <c r="C40" s="42">
        <f>SUM(C37:C39)</f>
        <v>94000</v>
      </c>
      <c r="D40" s="137" t="s">
        <v>56</v>
      </c>
      <c r="E40" s="144" t="s">
        <v>55</v>
      </c>
      <c r="F40" s="144"/>
    </row>
    <row r="41" spans="2:8" ht="16.5" thickBot="1" x14ac:dyDescent="0.35">
      <c r="B41" s="8" t="s">
        <v>65</v>
      </c>
      <c r="C41" s="43">
        <f>C18+C23+C35+C40</f>
        <v>1265933.7559999998</v>
      </c>
    </row>
    <row r="42" spans="2:8" ht="17.25" thickBot="1" x14ac:dyDescent="0.35">
      <c r="B42" s="21" t="s">
        <v>13</v>
      </c>
      <c r="C42" s="22">
        <f>+C10-C41</f>
        <v>-352283.75599999982</v>
      </c>
      <c r="D42" s="145"/>
      <c r="E42" s="139"/>
      <c r="F42" s="139"/>
    </row>
    <row r="43" spans="2:8" x14ac:dyDescent="0.25">
      <c r="E43" s="136">
        <v>759476.83</v>
      </c>
      <c r="F43" s="140" t="s">
        <v>57</v>
      </c>
    </row>
    <row r="44" spans="2:8" x14ac:dyDescent="0.25">
      <c r="E44" s="136">
        <v>-352284</v>
      </c>
      <c r="F44" s="140" t="s">
        <v>80</v>
      </c>
    </row>
    <row r="45" spans="2:8" x14ac:dyDescent="0.25">
      <c r="E45" s="141">
        <f>SUM(E43:E44)</f>
        <v>407192.82999999996</v>
      </c>
      <c r="F45" s="140" t="s">
        <v>58</v>
      </c>
    </row>
    <row r="61" spans="4:7" s="51" customFormat="1" x14ac:dyDescent="0.25">
      <c r="D61" s="146"/>
      <c r="E61" s="147"/>
      <c r="F61" s="147"/>
      <c r="G61" s="52"/>
    </row>
    <row r="62" spans="4:7" s="51" customFormat="1" x14ac:dyDescent="0.25">
      <c r="D62" s="146"/>
      <c r="E62" s="147"/>
      <c r="F62" s="147"/>
      <c r="G62" s="52"/>
    </row>
    <row r="63" spans="4:7" s="51" customFormat="1" x14ac:dyDescent="0.25">
      <c r="D63" s="146"/>
      <c r="E63" s="147"/>
      <c r="F63" s="147"/>
      <c r="G63" s="52"/>
    </row>
    <row r="64" spans="4:7" s="51" customFormat="1" x14ac:dyDescent="0.25">
      <c r="D64" s="146"/>
      <c r="E64" s="147"/>
      <c r="F64" s="147"/>
      <c r="G64" s="5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DEBD-8AB4-4808-987A-2F6DE78E89DD}">
  <dimension ref="B2:J32"/>
  <sheetViews>
    <sheetView zoomScale="130" zoomScaleNormal="130" workbookViewId="0">
      <selection activeCell="B5" sqref="B5"/>
    </sheetView>
  </sheetViews>
  <sheetFormatPr defaultColWidth="9.140625" defaultRowHeight="16.5" x14ac:dyDescent="0.3"/>
  <cols>
    <col min="1" max="1" width="9.140625" style="71"/>
    <col min="2" max="2" width="51.28515625" style="71" bestFit="1" customWidth="1"/>
    <col min="3" max="3" width="12.140625" style="71" bestFit="1" customWidth="1"/>
    <col min="4" max="4" width="4" style="134" customWidth="1"/>
    <col min="5" max="5" width="14.42578125" style="134" bestFit="1" customWidth="1"/>
    <col min="6" max="6" width="28.140625" style="134" customWidth="1"/>
    <col min="7" max="7" width="17" style="71" bestFit="1" customWidth="1"/>
    <col min="8" max="8" width="11" style="71" bestFit="1" customWidth="1"/>
    <col min="9" max="9" width="9.140625" style="71"/>
    <col min="10" max="10" width="9.85546875" style="71" bestFit="1" customWidth="1"/>
    <col min="11" max="16384" width="9.140625" style="71"/>
  </cols>
  <sheetData>
    <row r="2" spans="2:5" x14ac:dyDescent="0.3">
      <c r="B2" s="72" t="s">
        <v>45</v>
      </c>
      <c r="C2" s="73"/>
    </row>
    <row r="3" spans="2:5" ht="17.25" thickBot="1" x14ac:dyDescent="0.35"/>
    <row r="4" spans="2:5" ht="70.5" customHeight="1" thickBot="1" x14ac:dyDescent="0.35">
      <c r="B4" s="50" t="s">
        <v>39</v>
      </c>
      <c r="C4" s="46" t="s">
        <v>37</v>
      </c>
    </row>
    <row r="5" spans="2:5" ht="18" thickBot="1" x14ac:dyDescent="0.35">
      <c r="B5" s="3" t="s">
        <v>0</v>
      </c>
      <c r="C5" s="49"/>
    </row>
    <row r="6" spans="2:5" x14ac:dyDescent="0.3">
      <c r="B6" s="53" t="s">
        <v>1</v>
      </c>
      <c r="C6" s="85">
        <v>6091</v>
      </c>
    </row>
    <row r="7" spans="2:5" x14ac:dyDescent="0.3">
      <c r="B7" s="2" t="s">
        <v>2</v>
      </c>
      <c r="C7" s="36">
        <v>1973484</v>
      </c>
    </row>
    <row r="8" spans="2:5" x14ac:dyDescent="0.3">
      <c r="B8" s="1" t="s">
        <v>3</v>
      </c>
      <c r="C8" s="54">
        <v>-111132</v>
      </c>
    </row>
    <row r="9" spans="2:5" x14ac:dyDescent="0.3">
      <c r="B9" s="5"/>
      <c r="C9" s="55"/>
    </row>
    <row r="10" spans="2:5" ht="17.25" thickBot="1" x14ac:dyDescent="0.35">
      <c r="B10" s="7" t="s">
        <v>4</v>
      </c>
      <c r="C10" s="56">
        <v>30451</v>
      </c>
    </row>
    <row r="11" spans="2:5" ht="17.25" thickBot="1" x14ac:dyDescent="0.35">
      <c r="B11" s="8" t="s">
        <v>5</v>
      </c>
      <c r="C11" s="14">
        <f>C7+C9+C10</f>
        <v>2003935</v>
      </c>
    </row>
    <row r="12" spans="2:5" ht="17.25" thickBot="1" x14ac:dyDescent="0.35">
      <c r="B12" s="13"/>
      <c r="C12" s="55"/>
    </row>
    <row r="13" spans="2:5" ht="18" thickBot="1" x14ac:dyDescent="0.35">
      <c r="B13" s="37" t="s">
        <v>6</v>
      </c>
      <c r="C13" s="57"/>
    </row>
    <row r="14" spans="2:5" ht="17.25" thickBot="1" x14ac:dyDescent="0.35">
      <c r="B14" s="34" t="s">
        <v>7</v>
      </c>
      <c r="C14" s="44"/>
      <c r="E14" s="135"/>
    </row>
    <row r="15" spans="2:5" x14ac:dyDescent="0.3">
      <c r="B15" s="9" t="s">
        <v>52</v>
      </c>
      <c r="C15" s="55">
        <v>1094652.6501479116</v>
      </c>
      <c r="E15" s="136"/>
    </row>
    <row r="16" spans="2:5" x14ac:dyDescent="0.3">
      <c r="B16" s="10" t="s">
        <v>8</v>
      </c>
      <c r="C16" s="58">
        <v>0</v>
      </c>
    </row>
    <row r="17" spans="2:10" ht="17.25" thickBot="1" x14ac:dyDescent="0.35">
      <c r="B17" s="11" t="s">
        <v>9</v>
      </c>
      <c r="C17" s="59">
        <v>0</v>
      </c>
    </row>
    <row r="18" spans="2:10" ht="17.25" thickBot="1" x14ac:dyDescent="0.35">
      <c r="B18" s="69" t="s">
        <v>49</v>
      </c>
      <c r="C18" s="4">
        <f>SUM(C15:C17)</f>
        <v>1094652.6501479116</v>
      </c>
      <c r="D18" s="137" t="s">
        <v>56</v>
      </c>
      <c r="E18" s="137" t="s">
        <v>54</v>
      </c>
      <c r="G18" s="74"/>
    </row>
    <row r="19" spans="2:10" x14ac:dyDescent="0.3">
      <c r="B19" s="19" t="s">
        <v>43</v>
      </c>
      <c r="C19" s="60"/>
      <c r="G19" s="74"/>
    </row>
    <row r="20" spans="2:10" x14ac:dyDescent="0.3">
      <c r="B20" s="18" t="s">
        <v>41</v>
      </c>
      <c r="C20" s="61">
        <v>100000</v>
      </c>
      <c r="E20" s="136"/>
      <c r="G20" s="76"/>
    </row>
    <row r="21" spans="2:10" x14ac:dyDescent="0.3">
      <c r="B21" s="63" t="s">
        <v>53</v>
      </c>
      <c r="C21" s="64">
        <v>50000</v>
      </c>
      <c r="E21" s="136"/>
      <c r="G21" s="77"/>
    </row>
    <row r="22" spans="2:10" ht="17.25" thickBot="1" x14ac:dyDescent="0.35">
      <c r="B22" s="63" t="s">
        <v>40</v>
      </c>
      <c r="C22" s="64">
        <v>250000</v>
      </c>
      <c r="E22" s="136"/>
    </row>
    <row r="23" spans="2:10" ht="17.25" thickBot="1" x14ac:dyDescent="0.35">
      <c r="B23" s="70" t="s">
        <v>50</v>
      </c>
      <c r="C23" s="66">
        <f>SUM(C20:C22)</f>
        <v>400000</v>
      </c>
      <c r="D23" s="137" t="s">
        <v>56</v>
      </c>
      <c r="E23" s="137" t="s">
        <v>55</v>
      </c>
      <c r="G23" s="75"/>
    </row>
    <row r="24" spans="2:10" x14ac:dyDescent="0.3">
      <c r="B24" s="53" t="s">
        <v>42</v>
      </c>
      <c r="C24" s="65"/>
    </row>
    <row r="25" spans="2:10" x14ac:dyDescent="0.3">
      <c r="B25" s="10" t="s">
        <v>10</v>
      </c>
      <c r="C25" s="58">
        <v>20731</v>
      </c>
      <c r="E25" s="136"/>
      <c r="G25" s="81"/>
      <c r="H25" s="84"/>
      <c r="J25" s="84"/>
    </row>
    <row r="26" spans="2:10" ht="17.25" thickBot="1" x14ac:dyDescent="0.35">
      <c r="B26" s="11" t="s">
        <v>11</v>
      </c>
      <c r="C26" s="59">
        <v>861175</v>
      </c>
      <c r="E26" s="136"/>
      <c r="H26" s="84"/>
    </row>
    <row r="27" spans="2:10" ht="17.25" thickBot="1" x14ac:dyDescent="0.35">
      <c r="B27" s="69" t="s">
        <v>51</v>
      </c>
      <c r="C27" s="4">
        <f>SUM(C25:C26)</f>
        <v>881906</v>
      </c>
      <c r="D27" s="137" t="s">
        <v>56</v>
      </c>
      <c r="E27" s="137" t="s">
        <v>54</v>
      </c>
    </row>
    <row r="28" spans="2:10" ht="17.25" thickBot="1" x14ac:dyDescent="0.35">
      <c r="B28" s="8" t="s">
        <v>12</v>
      </c>
      <c r="C28" s="4">
        <f>C18+C23+C27</f>
        <v>2376558.6501479116</v>
      </c>
    </row>
    <row r="29" spans="2:10" ht="17.25" thickBot="1" x14ac:dyDescent="0.35">
      <c r="B29" s="62" t="s">
        <v>13</v>
      </c>
      <c r="C29" s="83">
        <f>+C11-C28</f>
        <v>-372623.65014791163</v>
      </c>
      <c r="D29" s="138"/>
      <c r="E29" s="139"/>
      <c r="F29" s="139"/>
    </row>
    <row r="30" spans="2:10" x14ac:dyDescent="0.3">
      <c r="E30" s="136">
        <v>5731835.7300000004</v>
      </c>
      <c r="F30" s="140" t="s">
        <v>83</v>
      </c>
    </row>
    <row r="31" spans="2:10" x14ac:dyDescent="0.3">
      <c r="E31" s="136">
        <v>-372623.65014791163</v>
      </c>
      <c r="F31" s="140" t="s">
        <v>80</v>
      </c>
    </row>
    <row r="32" spans="2:10" x14ac:dyDescent="0.3">
      <c r="E32" s="141">
        <f>E30+E31</f>
        <v>5359212.0798520893</v>
      </c>
      <c r="F32" s="140" t="s">
        <v>58</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C8CB-5433-40BF-958E-ED0AF9F819CB}">
  <dimension ref="B1:Q14"/>
  <sheetViews>
    <sheetView zoomScale="93" zoomScaleNormal="93" workbookViewId="0">
      <selection activeCell="G8" sqref="G8"/>
    </sheetView>
  </sheetViews>
  <sheetFormatPr defaultRowHeight="16.5" x14ac:dyDescent="0.3"/>
  <cols>
    <col min="1" max="1" width="9.140625" style="71"/>
    <col min="2" max="2" width="51.28515625" style="71" bestFit="1" customWidth="1"/>
    <col min="3" max="3" width="13.5703125" style="71" bestFit="1" customWidth="1"/>
    <col min="4" max="4" width="9.140625" style="71"/>
    <col min="5" max="5" width="12.5703125" style="71" bestFit="1" customWidth="1"/>
    <col min="6" max="12" width="9.140625" style="71"/>
    <col min="13" max="13" width="21.140625" style="71" customWidth="1"/>
    <col min="14" max="15" width="9.140625" style="71"/>
    <col min="16" max="16" width="12.42578125" style="71" bestFit="1" customWidth="1"/>
    <col min="17" max="16384" width="9.140625" style="71"/>
  </cols>
  <sheetData>
    <row r="1" spans="2:17" ht="17.25" thickBot="1" x14ac:dyDescent="0.35"/>
    <row r="2" spans="2:17" ht="29.25" customHeight="1" thickBot="1" x14ac:dyDescent="0.35">
      <c r="B2" s="3" t="s">
        <v>16</v>
      </c>
      <c r="C2" s="94"/>
    </row>
    <row r="3" spans="2:17" x14ac:dyDescent="0.3">
      <c r="B3" s="95" t="s">
        <v>17</v>
      </c>
      <c r="C3" s="123"/>
      <c r="P3" s="79"/>
    </row>
    <row r="4" spans="2:17" ht="112.5" customHeight="1" x14ac:dyDescent="0.3">
      <c r="B4" s="96" t="s">
        <v>18</v>
      </c>
      <c r="C4" s="124">
        <v>592838.42599999998</v>
      </c>
      <c r="D4" s="131" t="s">
        <v>74</v>
      </c>
      <c r="E4" s="133"/>
      <c r="F4" s="133"/>
      <c r="G4" s="133"/>
      <c r="H4" s="133"/>
      <c r="I4" s="133"/>
      <c r="J4" s="133"/>
      <c r="K4" s="133"/>
      <c r="L4" s="133"/>
      <c r="M4" s="133"/>
    </row>
    <row r="5" spans="2:17" x14ac:dyDescent="0.3">
      <c r="B5" s="97" t="s">
        <v>19</v>
      </c>
      <c r="C5" s="124">
        <v>104843.6</v>
      </c>
      <c r="D5" s="131" t="s">
        <v>75</v>
      </c>
      <c r="E5" s="132"/>
      <c r="F5" s="132"/>
      <c r="G5" s="132"/>
      <c r="H5" s="132"/>
      <c r="I5" s="132"/>
      <c r="J5" s="132"/>
      <c r="K5" s="132"/>
      <c r="L5" s="132"/>
      <c r="M5" s="132"/>
      <c r="P5" s="74"/>
      <c r="Q5" s="80"/>
    </row>
    <row r="6" spans="2:17" x14ac:dyDescent="0.3">
      <c r="B6" s="97" t="s">
        <v>20</v>
      </c>
      <c r="C6" s="124">
        <v>107390.2</v>
      </c>
      <c r="D6" s="131"/>
      <c r="E6" s="132"/>
      <c r="F6" s="132"/>
      <c r="G6" s="132"/>
      <c r="H6" s="132"/>
      <c r="I6" s="132"/>
      <c r="J6" s="132"/>
      <c r="K6" s="132"/>
      <c r="L6" s="132"/>
      <c r="M6" s="132"/>
      <c r="P6" s="74"/>
      <c r="Q6" s="80"/>
    </row>
    <row r="7" spans="2:17" ht="63" customHeight="1" x14ac:dyDescent="0.3">
      <c r="B7" s="97" t="s">
        <v>8</v>
      </c>
      <c r="C7" s="124">
        <v>101423.79999999999</v>
      </c>
      <c r="D7" s="131"/>
      <c r="E7" s="132"/>
      <c r="F7" s="132"/>
      <c r="G7" s="132"/>
      <c r="H7" s="132"/>
      <c r="I7" s="132"/>
      <c r="J7" s="132"/>
      <c r="K7" s="132"/>
      <c r="L7" s="132"/>
      <c r="M7" s="132"/>
      <c r="P7" s="74"/>
      <c r="Q7" s="80"/>
    </row>
    <row r="8" spans="2:17" x14ac:dyDescent="0.3">
      <c r="B8" s="98" t="s">
        <v>47</v>
      </c>
      <c r="C8" s="125">
        <f>SUM(C4:C7)</f>
        <v>906496.02599999984</v>
      </c>
      <c r="D8" s="130" t="s">
        <v>56</v>
      </c>
      <c r="E8" s="130" t="s">
        <v>54</v>
      </c>
      <c r="P8" s="74"/>
      <c r="Q8" s="80"/>
    </row>
    <row r="9" spans="2:17" x14ac:dyDescent="0.3">
      <c r="B9" s="99" t="s">
        <v>44</v>
      </c>
      <c r="C9" s="113"/>
      <c r="P9" s="82"/>
      <c r="Q9" s="82"/>
    </row>
    <row r="10" spans="2:17" ht="56.25" customHeight="1" x14ac:dyDescent="0.3">
      <c r="B10" s="100" t="s">
        <v>21</v>
      </c>
      <c r="C10" s="115">
        <v>20697.73</v>
      </c>
      <c r="D10" s="90" t="s">
        <v>76</v>
      </c>
      <c r="E10" s="91"/>
      <c r="F10" s="91"/>
      <c r="G10" s="91"/>
      <c r="H10" s="91"/>
      <c r="I10" s="91"/>
      <c r="J10" s="91"/>
      <c r="K10" s="91"/>
      <c r="L10" s="91"/>
      <c r="M10" s="91"/>
    </row>
    <row r="11" spans="2:17" ht="56.25" customHeight="1" x14ac:dyDescent="0.3">
      <c r="B11" s="101" t="s">
        <v>22</v>
      </c>
      <c r="C11" s="115">
        <v>25000</v>
      </c>
      <c r="D11" s="90" t="s">
        <v>77</v>
      </c>
      <c r="E11" s="91"/>
      <c r="F11" s="91"/>
      <c r="G11" s="91"/>
      <c r="H11" s="91"/>
      <c r="I11" s="91"/>
      <c r="J11" s="91"/>
      <c r="K11" s="91"/>
      <c r="L11" s="91"/>
      <c r="M11" s="91"/>
      <c r="P11" s="74"/>
      <c r="Q11" s="80"/>
    </row>
    <row r="12" spans="2:17" ht="69.75" customHeight="1" x14ac:dyDescent="0.3">
      <c r="B12" s="100" t="s">
        <v>23</v>
      </c>
      <c r="C12" s="115">
        <v>30000</v>
      </c>
      <c r="D12" s="90" t="s">
        <v>78</v>
      </c>
      <c r="E12" s="91"/>
      <c r="F12" s="91"/>
      <c r="G12" s="91"/>
      <c r="H12" s="91"/>
      <c r="I12" s="91"/>
      <c r="J12" s="91"/>
      <c r="K12" s="91"/>
      <c r="L12" s="91"/>
      <c r="M12" s="91"/>
      <c r="P12" s="74"/>
      <c r="Q12" s="80"/>
    </row>
    <row r="13" spans="2:17" ht="17.25" thickBot="1" x14ac:dyDescent="0.35">
      <c r="B13" s="126" t="s">
        <v>48</v>
      </c>
      <c r="C13" s="127">
        <f>SUM(C10:C12)</f>
        <v>75697.73</v>
      </c>
      <c r="D13" s="130" t="s">
        <v>56</v>
      </c>
      <c r="E13" s="130" t="s">
        <v>55</v>
      </c>
      <c r="P13" s="74"/>
      <c r="Q13" s="80"/>
    </row>
    <row r="14" spans="2:17" ht="17.25" thickBot="1" x14ac:dyDescent="0.35">
      <c r="B14" s="122" t="s">
        <v>81</v>
      </c>
      <c r="C14" s="112">
        <f>C8+C13</f>
        <v>982193.75599999982</v>
      </c>
    </row>
  </sheetData>
  <mergeCells count="5">
    <mergeCell ref="D4:M4"/>
    <mergeCell ref="D5:M7"/>
    <mergeCell ref="D10:M10"/>
    <mergeCell ref="D11:M11"/>
    <mergeCell ref="D12:M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93E7-40D5-40E9-957C-2A8CE6900385}">
  <dimension ref="B1:M17"/>
  <sheetViews>
    <sheetView workbookViewId="0">
      <selection activeCell="B2" sqref="B2"/>
    </sheetView>
  </sheetViews>
  <sheetFormatPr defaultRowHeight="15" x14ac:dyDescent="0.25"/>
  <cols>
    <col min="2" max="2" width="55.140625" bestFit="1" customWidth="1"/>
    <col min="3" max="3" width="12.7109375" bestFit="1" customWidth="1"/>
    <col min="13" max="13" width="33.140625" customWidth="1"/>
  </cols>
  <sheetData>
    <row r="1" spans="2:13" ht="15.75" thickBot="1" x14ac:dyDescent="0.3"/>
    <row r="2" spans="2:13" ht="27.75" customHeight="1" thickBot="1" x14ac:dyDescent="0.35">
      <c r="B2" s="3" t="s">
        <v>6</v>
      </c>
      <c r="C2" s="102"/>
      <c r="D2" s="71"/>
      <c r="E2" s="71"/>
      <c r="F2" s="71"/>
      <c r="G2" s="71"/>
      <c r="H2" s="71"/>
      <c r="I2" s="71"/>
      <c r="J2" s="71"/>
      <c r="K2" s="71"/>
      <c r="L2" s="71"/>
      <c r="M2" s="71"/>
    </row>
    <row r="3" spans="2:13" ht="17.25" thickBot="1" x14ac:dyDescent="0.35">
      <c r="B3" s="103" t="s">
        <v>7</v>
      </c>
      <c r="C3" s="104"/>
      <c r="D3" s="71"/>
      <c r="E3" s="71"/>
      <c r="F3" s="71"/>
      <c r="G3" s="71"/>
      <c r="H3" s="71"/>
      <c r="I3" s="71"/>
      <c r="J3" s="71"/>
      <c r="K3" s="71"/>
      <c r="L3" s="71"/>
      <c r="M3" s="71"/>
    </row>
    <row r="4" spans="2:13" ht="69" customHeight="1" x14ac:dyDescent="0.3">
      <c r="B4" s="105" t="s">
        <v>52</v>
      </c>
      <c r="C4" s="106">
        <v>1094652.6501479116</v>
      </c>
      <c r="D4" s="90" t="s">
        <v>73</v>
      </c>
      <c r="E4" s="91"/>
      <c r="F4" s="91"/>
      <c r="G4" s="91"/>
      <c r="H4" s="91"/>
      <c r="I4" s="91"/>
      <c r="J4" s="91"/>
      <c r="K4" s="91"/>
      <c r="L4" s="91"/>
      <c r="M4" s="91"/>
    </row>
    <row r="5" spans="2:13" ht="21.75" customHeight="1" x14ac:dyDescent="0.3">
      <c r="B5" s="107" t="s">
        <v>8</v>
      </c>
      <c r="C5" s="108">
        <v>0</v>
      </c>
      <c r="D5" s="92" t="s">
        <v>72</v>
      </c>
      <c r="E5" s="93"/>
      <c r="F5" s="93"/>
      <c r="G5" s="93"/>
      <c r="H5" s="93"/>
      <c r="I5" s="93"/>
      <c r="J5" s="93"/>
      <c r="K5" s="93"/>
      <c r="L5" s="93"/>
      <c r="M5" s="93"/>
    </row>
    <row r="6" spans="2:13" ht="28.5" customHeight="1" thickBot="1" x14ac:dyDescent="0.35">
      <c r="B6" s="109" t="s">
        <v>9</v>
      </c>
      <c r="C6" s="110">
        <v>0</v>
      </c>
      <c r="D6" s="90" t="s">
        <v>71</v>
      </c>
      <c r="E6" s="91"/>
      <c r="F6" s="91"/>
      <c r="G6" s="91"/>
      <c r="H6" s="91"/>
      <c r="I6" s="91"/>
      <c r="J6" s="91"/>
      <c r="K6" s="91"/>
      <c r="L6" s="91"/>
      <c r="M6" s="91"/>
    </row>
    <row r="7" spans="2:13" ht="17.25" thickBot="1" x14ac:dyDescent="0.35">
      <c r="B7" s="111" t="s">
        <v>49</v>
      </c>
      <c r="C7" s="112">
        <f>SUM(C4:C6)</f>
        <v>1094652.6501479116</v>
      </c>
      <c r="D7" s="130" t="s">
        <v>56</v>
      </c>
      <c r="E7" s="130" t="s">
        <v>54</v>
      </c>
      <c r="F7" s="71"/>
      <c r="G7" s="71"/>
      <c r="H7" s="71"/>
      <c r="I7" s="71"/>
      <c r="J7" s="71"/>
      <c r="K7" s="71"/>
      <c r="L7" s="71"/>
      <c r="M7" s="71"/>
    </row>
    <row r="8" spans="2:13" ht="16.5" x14ac:dyDescent="0.3">
      <c r="B8" s="99" t="s">
        <v>43</v>
      </c>
      <c r="C8" s="113"/>
      <c r="D8" s="71"/>
      <c r="E8" s="71"/>
      <c r="F8" s="71"/>
      <c r="G8" s="71"/>
      <c r="H8" s="71"/>
      <c r="I8" s="71"/>
      <c r="J8" s="71"/>
      <c r="K8" s="71"/>
      <c r="L8" s="71"/>
      <c r="M8" s="71"/>
    </row>
    <row r="9" spans="2:13" ht="36.75" customHeight="1" x14ac:dyDescent="0.3">
      <c r="B9" s="114" t="s">
        <v>41</v>
      </c>
      <c r="C9" s="115">
        <v>100000</v>
      </c>
      <c r="D9" s="90" t="s">
        <v>66</v>
      </c>
      <c r="E9" s="91"/>
      <c r="F9" s="91"/>
      <c r="G9" s="91"/>
      <c r="H9" s="91"/>
      <c r="I9" s="91"/>
      <c r="J9" s="91"/>
      <c r="K9" s="91"/>
      <c r="L9" s="91"/>
      <c r="M9" s="91"/>
    </row>
    <row r="10" spans="2:13" ht="39.75" customHeight="1" x14ac:dyDescent="0.3">
      <c r="B10" s="116" t="s">
        <v>53</v>
      </c>
      <c r="C10" s="117">
        <v>50000</v>
      </c>
      <c r="D10" s="90" t="s">
        <v>67</v>
      </c>
      <c r="E10" s="91"/>
      <c r="F10" s="91"/>
      <c r="G10" s="91"/>
      <c r="H10" s="91"/>
      <c r="I10" s="91"/>
      <c r="J10" s="91"/>
      <c r="K10" s="91"/>
      <c r="L10" s="91"/>
      <c r="M10" s="91"/>
    </row>
    <row r="11" spans="2:13" ht="54.75" customHeight="1" thickBot="1" x14ac:dyDescent="0.35">
      <c r="B11" s="116" t="s">
        <v>40</v>
      </c>
      <c r="C11" s="117">
        <v>250000</v>
      </c>
      <c r="D11" s="90" t="s">
        <v>68</v>
      </c>
      <c r="E11" s="91"/>
      <c r="F11" s="91"/>
      <c r="G11" s="91"/>
      <c r="H11" s="91"/>
      <c r="I11" s="91"/>
      <c r="J11" s="91"/>
      <c r="K11" s="91"/>
      <c r="L11" s="91"/>
      <c r="M11" s="91"/>
    </row>
    <row r="12" spans="2:13" ht="17.25" thickBot="1" x14ac:dyDescent="0.35">
      <c r="B12" s="118" t="s">
        <v>50</v>
      </c>
      <c r="C12" s="119">
        <f>SUM(C9:C11)</f>
        <v>400000</v>
      </c>
      <c r="D12" s="130" t="s">
        <v>56</v>
      </c>
      <c r="E12" s="130" t="s">
        <v>55</v>
      </c>
      <c r="F12" s="71"/>
      <c r="G12" s="71"/>
      <c r="H12" s="71"/>
      <c r="I12" s="71"/>
      <c r="J12" s="71"/>
      <c r="K12" s="71"/>
      <c r="L12" s="71"/>
      <c r="M12" s="71"/>
    </row>
    <row r="13" spans="2:13" ht="16.5" x14ac:dyDescent="0.3">
      <c r="B13" s="120" t="s">
        <v>42</v>
      </c>
      <c r="C13" s="121"/>
      <c r="D13" s="71"/>
      <c r="E13" s="71"/>
      <c r="F13" s="71"/>
      <c r="G13" s="71"/>
      <c r="H13" s="71"/>
      <c r="I13" s="71"/>
      <c r="J13" s="71"/>
      <c r="K13" s="71"/>
      <c r="L13" s="71"/>
      <c r="M13" s="71"/>
    </row>
    <row r="14" spans="2:13" ht="26.25" customHeight="1" x14ac:dyDescent="0.3">
      <c r="B14" s="107" t="s">
        <v>10</v>
      </c>
      <c r="C14" s="108">
        <v>20731</v>
      </c>
      <c r="D14" s="128" t="s">
        <v>69</v>
      </c>
      <c r="E14" s="129"/>
      <c r="F14" s="129"/>
      <c r="G14" s="129"/>
      <c r="H14" s="129"/>
      <c r="I14" s="129"/>
      <c r="J14" s="129"/>
      <c r="K14" s="129"/>
      <c r="L14" s="129"/>
      <c r="M14" s="129"/>
    </row>
    <row r="15" spans="2:13" ht="42.75" customHeight="1" thickBot="1" x14ac:dyDescent="0.35">
      <c r="B15" s="109" t="s">
        <v>11</v>
      </c>
      <c r="C15" s="110">
        <v>861175</v>
      </c>
      <c r="D15" s="128" t="s">
        <v>70</v>
      </c>
      <c r="E15" s="129"/>
      <c r="F15" s="129"/>
      <c r="G15" s="129"/>
      <c r="H15" s="129"/>
      <c r="I15" s="129"/>
      <c r="J15" s="129"/>
      <c r="K15" s="129"/>
      <c r="L15" s="129"/>
      <c r="M15" s="129"/>
    </row>
    <row r="16" spans="2:13" ht="17.25" thickBot="1" x14ac:dyDescent="0.35">
      <c r="B16" s="111" t="s">
        <v>51</v>
      </c>
      <c r="C16" s="112">
        <f>SUM(C14:C15)</f>
        <v>881906</v>
      </c>
      <c r="D16" s="130" t="s">
        <v>56</v>
      </c>
      <c r="E16" s="130" t="s">
        <v>54</v>
      </c>
      <c r="F16" s="71"/>
      <c r="G16" s="71"/>
      <c r="H16" s="71"/>
      <c r="I16" s="71"/>
      <c r="J16" s="71"/>
      <c r="K16" s="71"/>
      <c r="L16" s="71"/>
      <c r="M16" s="71"/>
    </row>
    <row r="17" spans="2:13" ht="17.25" thickBot="1" x14ac:dyDescent="0.35">
      <c r="B17" s="122" t="s">
        <v>82</v>
      </c>
      <c r="C17" s="112">
        <f>C7+C12+C16</f>
        <v>2376558.6501479116</v>
      </c>
      <c r="D17" s="71"/>
      <c r="E17" s="71"/>
      <c r="F17" s="71"/>
      <c r="G17" s="71"/>
      <c r="H17" s="71"/>
      <c r="I17" s="71"/>
      <c r="J17" s="71"/>
      <c r="K17" s="71"/>
      <c r="L17" s="71"/>
      <c r="M17" s="71"/>
    </row>
  </sheetData>
  <mergeCells count="8">
    <mergeCell ref="D14:M14"/>
    <mergeCell ref="D15:M15"/>
    <mergeCell ref="D4:M4"/>
    <mergeCell ref="D5:M5"/>
    <mergeCell ref="D6:M6"/>
    <mergeCell ref="D9:M9"/>
    <mergeCell ref="D10:M10"/>
    <mergeCell ref="D11:M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FC3EB-47B3-42F7-8234-A138CFA3988D}">
  <dimension ref="B2:E419"/>
  <sheetViews>
    <sheetView workbookViewId="0">
      <selection activeCell="B2" sqref="B2:C2"/>
    </sheetView>
  </sheetViews>
  <sheetFormatPr defaultRowHeight="15" x14ac:dyDescent="0.25"/>
  <cols>
    <col min="2" max="2" width="45" customWidth="1"/>
    <col min="3" max="3" width="37.28515625" bestFit="1" customWidth="1"/>
    <col min="4" max="4" width="35.85546875" bestFit="1" customWidth="1"/>
    <col min="5" max="5" width="26.7109375" bestFit="1" customWidth="1"/>
  </cols>
  <sheetData>
    <row r="2" spans="2:5" ht="31.5" x14ac:dyDescent="0.25">
      <c r="B2" s="262" t="s">
        <v>221</v>
      </c>
      <c r="C2" s="263"/>
      <c r="D2" s="260" t="s">
        <v>86</v>
      </c>
      <c r="E2" s="261" t="s">
        <v>87</v>
      </c>
    </row>
    <row r="3" spans="2:5" ht="31.5" x14ac:dyDescent="0.25">
      <c r="B3" s="265" t="s">
        <v>88</v>
      </c>
      <c r="C3" s="265"/>
      <c r="D3" s="266"/>
      <c r="E3" s="267"/>
    </row>
    <row r="4" spans="2:5" ht="15.75" x14ac:dyDescent="0.25">
      <c r="B4" s="161" t="s">
        <v>89</v>
      </c>
      <c r="C4" s="162" t="s">
        <v>90</v>
      </c>
      <c r="D4" s="163"/>
      <c r="E4" s="164"/>
    </row>
    <row r="5" spans="2:5" ht="15.75" x14ac:dyDescent="0.25">
      <c r="B5" s="165"/>
      <c r="C5" s="162" t="s">
        <v>91</v>
      </c>
      <c r="D5" s="160"/>
      <c r="E5" s="164"/>
    </row>
    <row r="6" spans="2:5" ht="15.75" x14ac:dyDescent="0.25">
      <c r="B6" s="165" t="s">
        <v>92</v>
      </c>
      <c r="C6" s="162" t="s">
        <v>93</v>
      </c>
      <c r="D6" s="166" t="s">
        <v>94</v>
      </c>
      <c r="E6" s="167">
        <v>9000</v>
      </c>
    </row>
    <row r="7" spans="2:5" ht="15.75" x14ac:dyDescent="0.25">
      <c r="B7" s="165"/>
      <c r="C7" s="162" t="s">
        <v>95</v>
      </c>
      <c r="D7" s="160"/>
      <c r="E7" s="164"/>
    </row>
    <row r="8" spans="2:5" ht="15.75" x14ac:dyDescent="0.25">
      <c r="B8" s="165"/>
      <c r="C8" s="162" t="s">
        <v>96</v>
      </c>
      <c r="D8" s="163"/>
      <c r="E8" s="164"/>
    </row>
    <row r="9" spans="2:5" ht="15.75" x14ac:dyDescent="0.25">
      <c r="B9" s="165"/>
      <c r="C9" s="162" t="s">
        <v>97</v>
      </c>
      <c r="D9" s="160"/>
      <c r="E9" s="164"/>
    </row>
    <row r="10" spans="2:5" ht="15.75" x14ac:dyDescent="0.25">
      <c r="B10" s="165"/>
      <c r="C10" s="162" t="s">
        <v>98</v>
      </c>
      <c r="D10" s="163"/>
      <c r="E10" s="164"/>
    </row>
    <row r="11" spans="2:5" ht="15.75" x14ac:dyDescent="0.25">
      <c r="B11" s="162"/>
      <c r="C11" s="162" t="s">
        <v>99</v>
      </c>
      <c r="D11" s="160"/>
      <c r="E11" s="164"/>
    </row>
    <row r="12" spans="2:5" ht="15.75" x14ac:dyDescent="0.25">
      <c r="B12" s="168"/>
      <c r="C12" s="162" t="s">
        <v>100</v>
      </c>
      <c r="D12" s="163"/>
      <c r="E12" s="164"/>
    </row>
    <row r="13" spans="2:5" ht="16.5" thickBot="1" x14ac:dyDescent="0.3">
      <c r="B13" s="170"/>
      <c r="C13" s="171"/>
      <c r="D13" s="172" t="s">
        <v>101</v>
      </c>
      <c r="E13" s="173">
        <v>9000</v>
      </c>
    </row>
    <row r="14" spans="2:5" ht="15.75" x14ac:dyDescent="0.25">
      <c r="B14" s="264" t="s">
        <v>102</v>
      </c>
      <c r="C14" s="174" t="s">
        <v>90</v>
      </c>
      <c r="D14" s="175"/>
      <c r="E14" s="176"/>
    </row>
    <row r="15" spans="2:5" ht="15.75" x14ac:dyDescent="0.25">
      <c r="B15" s="160"/>
      <c r="C15" s="177" t="s">
        <v>91</v>
      </c>
      <c r="D15" s="163"/>
      <c r="E15" s="164"/>
    </row>
    <row r="16" spans="2:5" ht="15.75" x14ac:dyDescent="0.25">
      <c r="B16" s="160"/>
      <c r="C16" s="177" t="s">
        <v>93</v>
      </c>
      <c r="D16" s="163"/>
      <c r="E16" s="178"/>
    </row>
    <row r="17" spans="2:5" ht="15.75" x14ac:dyDescent="0.25">
      <c r="B17" s="160"/>
      <c r="C17" s="177" t="s">
        <v>95</v>
      </c>
      <c r="D17" s="160"/>
      <c r="E17" s="178"/>
    </row>
    <row r="18" spans="2:5" ht="15.75" x14ac:dyDescent="0.25">
      <c r="B18" s="160"/>
      <c r="C18" s="177" t="s">
        <v>96</v>
      </c>
      <c r="D18" s="160"/>
      <c r="E18" s="178"/>
    </row>
    <row r="19" spans="2:5" ht="15.75" x14ac:dyDescent="0.25">
      <c r="B19" s="160"/>
      <c r="C19" s="177" t="s">
        <v>97</v>
      </c>
      <c r="D19" s="160"/>
      <c r="E19" s="178"/>
    </row>
    <row r="20" spans="2:5" ht="15.75" x14ac:dyDescent="0.25">
      <c r="B20" s="160"/>
      <c r="C20" s="177" t="s">
        <v>98</v>
      </c>
      <c r="D20" s="160"/>
      <c r="E20" s="179">
        <v>1500</v>
      </c>
    </row>
    <row r="21" spans="2:5" ht="15.75" x14ac:dyDescent="0.25">
      <c r="B21" s="160"/>
      <c r="C21" s="162" t="s">
        <v>99</v>
      </c>
      <c r="D21" s="160"/>
      <c r="E21" s="178"/>
    </row>
    <row r="22" spans="2:5" ht="15.75" x14ac:dyDescent="0.25">
      <c r="B22" s="160"/>
      <c r="C22" s="177" t="s">
        <v>100</v>
      </c>
      <c r="D22" s="160"/>
      <c r="E22" s="178"/>
    </row>
    <row r="23" spans="2:5" ht="16.5" thickBot="1" x14ac:dyDescent="0.3">
      <c r="B23" s="180"/>
      <c r="C23" s="180"/>
      <c r="D23" s="181" t="s">
        <v>101</v>
      </c>
      <c r="E23" s="182">
        <v>1500</v>
      </c>
    </row>
    <row r="24" spans="2:5" ht="16.5" thickBot="1" x14ac:dyDescent="0.3">
      <c r="B24" s="183"/>
      <c r="C24" s="183"/>
      <c r="D24" s="184" t="s">
        <v>103</v>
      </c>
      <c r="E24" s="278">
        <v>10500</v>
      </c>
    </row>
    <row r="25" spans="2:5" ht="15.75" x14ac:dyDescent="0.25">
      <c r="B25" s="185"/>
      <c r="C25" s="186"/>
      <c r="D25" s="187"/>
      <c r="E25" s="188"/>
    </row>
    <row r="26" spans="2:5" ht="15.75" x14ac:dyDescent="0.25">
      <c r="B26" s="268" t="s">
        <v>104</v>
      </c>
      <c r="C26" s="268"/>
      <c r="D26" s="269"/>
      <c r="E26" s="270"/>
    </row>
    <row r="27" spans="2:5" ht="15.75" x14ac:dyDescent="0.25">
      <c r="B27" s="161" t="s">
        <v>105</v>
      </c>
      <c r="C27" s="162" t="s">
        <v>90</v>
      </c>
      <c r="D27" s="163" t="s">
        <v>106</v>
      </c>
      <c r="E27" s="164"/>
    </row>
    <row r="28" spans="2:5" ht="31.5" x14ac:dyDescent="0.25">
      <c r="B28" s="165"/>
      <c r="C28" s="162" t="s">
        <v>91</v>
      </c>
      <c r="D28" s="163" t="s">
        <v>107</v>
      </c>
      <c r="E28" s="167">
        <v>500</v>
      </c>
    </row>
    <row r="29" spans="2:5" ht="15.75" x14ac:dyDescent="0.25">
      <c r="B29" s="165"/>
      <c r="C29" s="162" t="s">
        <v>93</v>
      </c>
      <c r="D29" s="163"/>
      <c r="E29" s="164"/>
    </row>
    <row r="30" spans="2:5" ht="15.75" x14ac:dyDescent="0.25">
      <c r="B30" s="165"/>
      <c r="C30" s="162" t="s">
        <v>95</v>
      </c>
      <c r="D30" s="163"/>
      <c r="E30" s="164"/>
    </row>
    <row r="31" spans="2:5" ht="15.75" x14ac:dyDescent="0.25">
      <c r="B31" s="165"/>
      <c r="C31" s="162" t="s">
        <v>96</v>
      </c>
      <c r="D31" s="163"/>
      <c r="E31" s="164"/>
    </row>
    <row r="32" spans="2:5" ht="15.75" x14ac:dyDescent="0.25">
      <c r="B32" s="165"/>
      <c r="C32" s="162" t="s">
        <v>97</v>
      </c>
      <c r="D32" s="163"/>
      <c r="E32" s="164"/>
    </row>
    <row r="33" spans="2:5" ht="31.5" x14ac:dyDescent="0.25">
      <c r="B33" s="165"/>
      <c r="C33" s="162" t="s">
        <v>98</v>
      </c>
      <c r="D33" s="163" t="s">
        <v>108</v>
      </c>
      <c r="E33" s="164"/>
    </row>
    <row r="34" spans="2:5" ht="15.75" x14ac:dyDescent="0.25">
      <c r="B34" s="162"/>
      <c r="C34" s="162" t="s">
        <v>109</v>
      </c>
      <c r="D34" s="163"/>
      <c r="E34" s="164"/>
    </row>
    <row r="35" spans="2:5" ht="31.5" x14ac:dyDescent="0.25">
      <c r="B35" s="168"/>
      <c r="C35" s="162" t="s">
        <v>100</v>
      </c>
      <c r="D35" s="163" t="s">
        <v>110</v>
      </c>
      <c r="E35" s="167">
        <v>500</v>
      </c>
    </row>
    <row r="36" spans="2:5" ht="16.5" thickBot="1" x14ac:dyDescent="0.3">
      <c r="B36" s="170"/>
      <c r="C36" s="171"/>
      <c r="D36" s="172" t="s">
        <v>101</v>
      </c>
      <c r="E36" s="173">
        <v>1000</v>
      </c>
    </row>
    <row r="37" spans="2:5" ht="15.75" x14ac:dyDescent="0.25">
      <c r="B37" s="189" t="s">
        <v>111</v>
      </c>
      <c r="C37" s="174" t="s">
        <v>90</v>
      </c>
      <c r="D37" s="175" t="s">
        <v>112</v>
      </c>
      <c r="E37" s="176"/>
    </row>
    <row r="38" spans="2:5" ht="47.25" x14ac:dyDescent="0.25">
      <c r="B38" s="160"/>
      <c r="C38" s="177" t="s">
        <v>91</v>
      </c>
      <c r="D38" s="163" t="s">
        <v>113</v>
      </c>
      <c r="E38" s="167">
        <v>1000</v>
      </c>
    </row>
    <row r="39" spans="2:5" ht="15.75" x14ac:dyDescent="0.25">
      <c r="B39" s="160"/>
      <c r="C39" s="177" t="s">
        <v>93</v>
      </c>
      <c r="D39" s="163"/>
      <c r="E39" s="178"/>
    </row>
    <row r="40" spans="2:5" ht="15.75" x14ac:dyDescent="0.25">
      <c r="B40" s="160"/>
      <c r="C40" s="177" t="s">
        <v>95</v>
      </c>
      <c r="D40" s="163"/>
      <c r="E40" s="178"/>
    </row>
    <row r="41" spans="2:5" ht="15.75" x14ac:dyDescent="0.25">
      <c r="B41" s="160"/>
      <c r="C41" s="177" t="s">
        <v>96</v>
      </c>
      <c r="D41" s="163" t="s">
        <v>114</v>
      </c>
      <c r="E41" s="178"/>
    </row>
    <row r="42" spans="2:5" ht="15.75" x14ac:dyDescent="0.25">
      <c r="B42" s="160"/>
      <c r="C42" s="177" t="s">
        <v>97</v>
      </c>
      <c r="D42" s="163"/>
      <c r="E42" s="178"/>
    </row>
    <row r="43" spans="2:5" ht="15.75" x14ac:dyDescent="0.25">
      <c r="B43" s="160"/>
      <c r="C43" s="177" t="s">
        <v>98</v>
      </c>
      <c r="D43" s="163" t="s">
        <v>115</v>
      </c>
      <c r="E43" s="178"/>
    </row>
    <row r="44" spans="2:5" ht="15.75" x14ac:dyDescent="0.25">
      <c r="B44" s="160"/>
      <c r="C44" s="177" t="s">
        <v>109</v>
      </c>
      <c r="D44" s="163"/>
      <c r="E44" s="178"/>
    </row>
    <row r="45" spans="2:5" ht="31.5" x14ac:dyDescent="0.25">
      <c r="B45" s="160"/>
      <c r="C45" s="177" t="s">
        <v>100</v>
      </c>
      <c r="D45" s="163" t="s">
        <v>116</v>
      </c>
      <c r="E45" s="179">
        <v>500</v>
      </c>
    </row>
    <row r="46" spans="2:5" ht="16.5" thickBot="1" x14ac:dyDescent="0.3">
      <c r="B46" s="169"/>
      <c r="C46" s="169"/>
      <c r="D46" s="172" t="s">
        <v>101</v>
      </c>
      <c r="E46" s="173">
        <v>1500</v>
      </c>
    </row>
    <row r="47" spans="2:5" ht="31.5" x14ac:dyDescent="0.25">
      <c r="B47" s="189" t="s">
        <v>117</v>
      </c>
      <c r="C47" s="174" t="s">
        <v>90</v>
      </c>
      <c r="D47" s="175" t="s">
        <v>112</v>
      </c>
      <c r="E47" s="176"/>
    </row>
    <row r="48" spans="2:5" ht="31.5" x14ac:dyDescent="0.25">
      <c r="B48" s="160"/>
      <c r="C48" s="177" t="s">
        <v>91</v>
      </c>
      <c r="D48" s="163" t="s">
        <v>118</v>
      </c>
      <c r="E48" s="164"/>
    </row>
    <row r="49" spans="2:5" ht="15.75" x14ac:dyDescent="0.25">
      <c r="B49" s="160"/>
      <c r="C49" s="177" t="s">
        <v>93</v>
      </c>
      <c r="D49" s="163"/>
      <c r="E49" s="178"/>
    </row>
    <row r="50" spans="2:5" ht="15.75" x14ac:dyDescent="0.25">
      <c r="B50" s="160"/>
      <c r="C50" s="177" t="s">
        <v>95</v>
      </c>
      <c r="D50" s="163"/>
      <c r="E50" s="178"/>
    </row>
    <row r="51" spans="2:5" ht="15.75" x14ac:dyDescent="0.25">
      <c r="B51" s="160"/>
      <c r="C51" s="177" t="s">
        <v>96</v>
      </c>
      <c r="D51" s="163" t="s">
        <v>114</v>
      </c>
      <c r="E51" s="178"/>
    </row>
    <row r="52" spans="2:5" ht="15.75" x14ac:dyDescent="0.25">
      <c r="B52" s="160"/>
      <c r="C52" s="177" t="s">
        <v>97</v>
      </c>
      <c r="D52" s="163"/>
      <c r="E52" s="178"/>
    </row>
    <row r="53" spans="2:5" ht="15.75" x14ac:dyDescent="0.25">
      <c r="B53" s="160"/>
      <c r="C53" s="177" t="s">
        <v>98</v>
      </c>
      <c r="D53" s="163" t="s">
        <v>115</v>
      </c>
      <c r="E53" s="178"/>
    </row>
    <row r="54" spans="2:5" ht="15.75" x14ac:dyDescent="0.25">
      <c r="B54" s="160"/>
      <c r="C54" s="177" t="s">
        <v>109</v>
      </c>
      <c r="D54" s="163"/>
      <c r="E54" s="178"/>
    </row>
    <row r="55" spans="2:5" ht="31.5" x14ac:dyDescent="0.25">
      <c r="B55" s="160"/>
      <c r="C55" s="177" t="s">
        <v>100</v>
      </c>
      <c r="D55" s="163" t="s">
        <v>119</v>
      </c>
      <c r="E55" s="179">
        <v>500</v>
      </c>
    </row>
    <row r="56" spans="2:5" ht="16.5" thickBot="1" x14ac:dyDescent="0.3">
      <c r="B56" s="169"/>
      <c r="C56" s="169"/>
      <c r="D56" s="172" t="s">
        <v>101</v>
      </c>
      <c r="E56" s="173">
        <v>500</v>
      </c>
    </row>
    <row r="57" spans="2:5" ht="15.75" x14ac:dyDescent="0.25">
      <c r="B57" s="189" t="s">
        <v>120</v>
      </c>
      <c r="C57" s="174" t="s">
        <v>90</v>
      </c>
      <c r="D57" s="175"/>
      <c r="E57" s="176"/>
    </row>
    <row r="58" spans="2:5" ht="31.5" x14ac:dyDescent="0.25">
      <c r="B58" s="160"/>
      <c r="C58" s="177" t="s">
        <v>91</v>
      </c>
      <c r="D58" s="163" t="s">
        <v>121</v>
      </c>
      <c r="E58" s="167">
        <v>1000</v>
      </c>
    </row>
    <row r="59" spans="2:5" ht="15.75" x14ac:dyDescent="0.25">
      <c r="B59" s="160"/>
      <c r="C59" s="177" t="s">
        <v>93</v>
      </c>
      <c r="D59" s="163"/>
      <c r="E59" s="178"/>
    </row>
    <row r="60" spans="2:5" ht="15.75" x14ac:dyDescent="0.25">
      <c r="B60" s="160"/>
      <c r="C60" s="177" t="s">
        <v>95</v>
      </c>
      <c r="D60" s="163"/>
      <c r="E60" s="178"/>
    </row>
    <row r="61" spans="2:5" ht="15.75" x14ac:dyDescent="0.25">
      <c r="B61" s="160"/>
      <c r="C61" s="177" t="s">
        <v>96</v>
      </c>
      <c r="D61" s="163"/>
      <c r="E61" s="178"/>
    </row>
    <row r="62" spans="2:5" ht="15.75" x14ac:dyDescent="0.25">
      <c r="B62" s="160"/>
      <c r="C62" s="177" t="s">
        <v>97</v>
      </c>
      <c r="D62" s="163"/>
      <c r="E62" s="178"/>
    </row>
    <row r="63" spans="2:5" ht="15.75" x14ac:dyDescent="0.25">
      <c r="B63" s="160"/>
      <c r="C63" s="177" t="s">
        <v>98</v>
      </c>
      <c r="D63" s="163"/>
      <c r="E63" s="178"/>
    </row>
    <row r="64" spans="2:5" ht="15.75" x14ac:dyDescent="0.25">
      <c r="B64" s="160"/>
      <c r="C64" s="177" t="s">
        <v>109</v>
      </c>
      <c r="D64" s="163"/>
      <c r="E64" s="178"/>
    </row>
    <row r="65" spans="2:5" ht="31.5" x14ac:dyDescent="0.25">
      <c r="B65" s="160"/>
      <c r="C65" s="177" t="s">
        <v>100</v>
      </c>
      <c r="D65" s="163" t="s">
        <v>116</v>
      </c>
      <c r="E65" s="179">
        <v>500</v>
      </c>
    </row>
    <row r="66" spans="2:5" ht="16.5" thickBot="1" x14ac:dyDescent="0.3">
      <c r="B66" s="169"/>
      <c r="C66" s="169"/>
      <c r="D66" s="172" t="s">
        <v>101</v>
      </c>
      <c r="E66" s="173">
        <v>1500</v>
      </c>
    </row>
    <row r="67" spans="2:5" ht="15.75" x14ac:dyDescent="0.25">
      <c r="B67" s="189" t="s">
        <v>122</v>
      </c>
      <c r="C67" s="174" t="s">
        <v>90</v>
      </c>
      <c r="D67" s="175" t="s">
        <v>112</v>
      </c>
      <c r="E67" s="190">
        <v>100</v>
      </c>
    </row>
    <row r="68" spans="2:5" ht="63" x14ac:dyDescent="0.25">
      <c r="B68" s="160"/>
      <c r="C68" s="177" t="s">
        <v>91</v>
      </c>
      <c r="D68" s="163" t="s">
        <v>123</v>
      </c>
      <c r="E68" s="167">
        <v>1100</v>
      </c>
    </row>
    <row r="69" spans="2:5" ht="15.75" x14ac:dyDescent="0.25">
      <c r="B69" s="160"/>
      <c r="C69" s="177" t="s">
        <v>93</v>
      </c>
      <c r="D69" s="163"/>
      <c r="E69" s="178"/>
    </row>
    <row r="70" spans="2:5" ht="15.75" x14ac:dyDescent="0.25">
      <c r="B70" s="160"/>
      <c r="C70" s="177" t="s">
        <v>95</v>
      </c>
      <c r="D70" s="163"/>
      <c r="E70" s="178"/>
    </row>
    <row r="71" spans="2:5" ht="15.75" x14ac:dyDescent="0.25">
      <c r="B71" s="160"/>
      <c r="C71" s="177" t="s">
        <v>96</v>
      </c>
      <c r="D71" s="163"/>
      <c r="E71" s="178"/>
    </row>
    <row r="72" spans="2:5" ht="15.75" x14ac:dyDescent="0.25">
      <c r="B72" s="160"/>
      <c r="C72" s="177" t="s">
        <v>97</v>
      </c>
      <c r="D72" s="163"/>
      <c r="E72" s="178"/>
    </row>
    <row r="73" spans="2:5" ht="15.75" x14ac:dyDescent="0.25">
      <c r="B73" s="160"/>
      <c r="C73" s="177" t="s">
        <v>98</v>
      </c>
      <c r="D73" s="163"/>
      <c r="E73" s="178"/>
    </row>
    <row r="74" spans="2:5" ht="15.75" x14ac:dyDescent="0.25">
      <c r="B74" s="160"/>
      <c r="C74" s="177" t="s">
        <v>109</v>
      </c>
      <c r="D74" s="163"/>
      <c r="E74" s="178"/>
    </row>
    <row r="75" spans="2:5" ht="47.25" x14ac:dyDescent="0.25">
      <c r="B75" s="160"/>
      <c r="C75" s="177" t="s">
        <v>100</v>
      </c>
      <c r="D75" s="191" t="s">
        <v>124</v>
      </c>
      <c r="E75" s="179">
        <v>1250</v>
      </c>
    </row>
    <row r="76" spans="2:5" ht="16.5" thickBot="1" x14ac:dyDescent="0.3">
      <c r="B76" s="169"/>
      <c r="C76" s="192"/>
      <c r="D76" s="172" t="s">
        <v>101</v>
      </c>
      <c r="E76" s="173">
        <v>2450</v>
      </c>
    </row>
    <row r="77" spans="2:5" ht="15.75" x14ac:dyDescent="0.25">
      <c r="B77" s="189" t="s">
        <v>125</v>
      </c>
      <c r="C77" s="174" t="s">
        <v>90</v>
      </c>
      <c r="D77" s="175" t="s">
        <v>126</v>
      </c>
      <c r="E77" s="190">
        <v>200</v>
      </c>
    </row>
    <row r="78" spans="2:5" ht="18.75" x14ac:dyDescent="0.25">
      <c r="B78" s="160"/>
      <c r="C78" s="177" t="s">
        <v>91</v>
      </c>
      <c r="D78" s="193" t="s">
        <v>127</v>
      </c>
      <c r="E78" s="167">
        <v>300</v>
      </c>
    </row>
    <row r="79" spans="2:5" ht="15.75" x14ac:dyDescent="0.25">
      <c r="B79" s="160"/>
      <c r="C79" s="177" t="s">
        <v>93</v>
      </c>
      <c r="D79" s="163"/>
      <c r="E79" s="178"/>
    </row>
    <row r="80" spans="2:5" ht="15.75" x14ac:dyDescent="0.25">
      <c r="B80" s="160"/>
      <c r="C80" s="177" t="s">
        <v>95</v>
      </c>
      <c r="D80" s="163"/>
      <c r="E80" s="178"/>
    </row>
    <row r="81" spans="2:5" ht="15.75" x14ac:dyDescent="0.25">
      <c r="B81" s="160"/>
      <c r="C81" s="177" t="s">
        <v>96</v>
      </c>
      <c r="D81" s="163"/>
      <c r="E81" s="178"/>
    </row>
    <row r="82" spans="2:5" ht="15.75" x14ac:dyDescent="0.25">
      <c r="B82" s="160"/>
      <c r="C82" s="177" t="s">
        <v>97</v>
      </c>
      <c r="D82" s="163"/>
      <c r="E82" s="178"/>
    </row>
    <row r="83" spans="2:5" ht="15.75" x14ac:dyDescent="0.25">
      <c r="B83" s="160"/>
      <c r="C83" s="177" t="s">
        <v>98</v>
      </c>
      <c r="D83" s="163"/>
      <c r="E83" s="178"/>
    </row>
    <row r="84" spans="2:5" ht="15.75" x14ac:dyDescent="0.25">
      <c r="B84" s="160"/>
      <c r="C84" s="177" t="s">
        <v>109</v>
      </c>
      <c r="D84" s="163" t="s">
        <v>128</v>
      </c>
      <c r="E84" s="179">
        <v>500</v>
      </c>
    </row>
    <row r="85" spans="2:5" ht="31.5" x14ac:dyDescent="0.25">
      <c r="B85" s="160"/>
      <c r="C85" s="177" t="s">
        <v>100</v>
      </c>
      <c r="D85" s="163" t="s">
        <v>129</v>
      </c>
      <c r="E85" s="179">
        <v>2000</v>
      </c>
    </row>
    <row r="86" spans="2:5" ht="16.5" thickBot="1" x14ac:dyDescent="0.3">
      <c r="B86" s="169"/>
      <c r="C86" s="192"/>
      <c r="D86" s="172" t="s">
        <v>101</v>
      </c>
      <c r="E86" s="173">
        <v>3000</v>
      </c>
    </row>
    <row r="87" spans="2:5" ht="15.75" x14ac:dyDescent="0.25">
      <c r="B87" s="189" t="s">
        <v>130</v>
      </c>
      <c r="C87" s="174" t="s">
        <v>90</v>
      </c>
      <c r="D87" s="175" t="s">
        <v>112</v>
      </c>
      <c r="E87" s="190">
        <v>100</v>
      </c>
    </row>
    <row r="88" spans="2:5" ht="15.75" x14ac:dyDescent="0.25">
      <c r="B88" s="160"/>
      <c r="C88" s="177" t="s">
        <v>91</v>
      </c>
      <c r="D88" s="163" t="s">
        <v>127</v>
      </c>
      <c r="E88" s="167">
        <v>600</v>
      </c>
    </row>
    <row r="89" spans="2:5" ht="15.75" x14ac:dyDescent="0.25">
      <c r="B89" s="160"/>
      <c r="C89" s="177" t="s">
        <v>93</v>
      </c>
      <c r="D89" s="163"/>
      <c r="E89" s="178"/>
    </row>
    <row r="90" spans="2:5" ht="15.75" x14ac:dyDescent="0.25">
      <c r="B90" s="160"/>
      <c r="C90" s="177" t="s">
        <v>95</v>
      </c>
      <c r="D90" s="163"/>
      <c r="E90" s="178"/>
    </row>
    <row r="91" spans="2:5" ht="15.75" x14ac:dyDescent="0.25">
      <c r="B91" s="160"/>
      <c r="C91" s="177" t="s">
        <v>96</v>
      </c>
      <c r="D91" s="163" t="s">
        <v>114</v>
      </c>
      <c r="E91" s="179">
        <v>500</v>
      </c>
    </row>
    <row r="92" spans="2:5" ht="15.75" x14ac:dyDescent="0.25">
      <c r="B92" s="160"/>
      <c r="C92" s="177" t="s">
        <v>97</v>
      </c>
      <c r="D92" s="163"/>
      <c r="E92" s="178"/>
    </row>
    <row r="93" spans="2:5" ht="15.75" x14ac:dyDescent="0.25">
      <c r="B93" s="160"/>
      <c r="C93" s="177" t="s">
        <v>98</v>
      </c>
      <c r="D93" s="163"/>
      <c r="E93" s="178"/>
    </row>
    <row r="94" spans="2:5" ht="15.75" x14ac:dyDescent="0.25">
      <c r="B94" s="160"/>
      <c r="C94" s="177" t="s">
        <v>109</v>
      </c>
      <c r="D94" s="163"/>
      <c r="E94" s="178"/>
    </row>
    <row r="95" spans="2:5" ht="31.5" x14ac:dyDescent="0.25">
      <c r="B95" s="160"/>
      <c r="C95" s="177" t="s">
        <v>100</v>
      </c>
      <c r="D95" s="163" t="s">
        <v>131</v>
      </c>
      <c r="E95" s="179">
        <v>2000</v>
      </c>
    </row>
    <row r="96" spans="2:5" ht="16.5" thickBot="1" x14ac:dyDescent="0.3">
      <c r="B96" s="169"/>
      <c r="C96" s="192"/>
      <c r="D96" s="172" t="s">
        <v>101</v>
      </c>
      <c r="E96" s="173">
        <v>3200</v>
      </c>
    </row>
    <row r="97" spans="2:5" ht="15.75" x14ac:dyDescent="0.25">
      <c r="B97" s="189" t="s">
        <v>132</v>
      </c>
      <c r="C97" s="174" t="s">
        <v>90</v>
      </c>
      <c r="D97" s="175"/>
      <c r="E97" s="176"/>
    </row>
    <row r="98" spans="2:5" ht="15.75" x14ac:dyDescent="0.25">
      <c r="B98" s="160"/>
      <c r="C98" s="177" t="s">
        <v>91</v>
      </c>
      <c r="D98" s="163"/>
      <c r="E98" s="164"/>
    </row>
    <row r="99" spans="2:5" ht="51" x14ac:dyDescent="0.25">
      <c r="B99" s="160"/>
      <c r="C99" s="177" t="s">
        <v>93</v>
      </c>
      <c r="D99" s="194" t="s">
        <v>133</v>
      </c>
      <c r="E99" s="179">
        <v>16650</v>
      </c>
    </row>
    <row r="100" spans="2:5" ht="15.75" x14ac:dyDescent="0.25">
      <c r="B100" s="160"/>
      <c r="C100" s="177" t="s">
        <v>95</v>
      </c>
      <c r="D100" s="163"/>
      <c r="E100" s="178"/>
    </row>
    <row r="101" spans="2:5" ht="15.75" x14ac:dyDescent="0.25">
      <c r="B101" s="160"/>
      <c r="C101" s="177" t="s">
        <v>96</v>
      </c>
      <c r="D101" s="163"/>
      <c r="E101" s="178"/>
    </row>
    <row r="102" spans="2:5" ht="15.75" x14ac:dyDescent="0.25">
      <c r="B102" s="160"/>
      <c r="C102" s="177" t="s">
        <v>97</v>
      </c>
      <c r="D102" s="163"/>
      <c r="E102" s="178"/>
    </row>
    <row r="103" spans="2:5" ht="15.75" x14ac:dyDescent="0.25">
      <c r="B103" s="160"/>
      <c r="C103" s="177" t="s">
        <v>98</v>
      </c>
      <c r="D103" s="163"/>
      <c r="E103" s="178"/>
    </row>
    <row r="104" spans="2:5" ht="15.75" x14ac:dyDescent="0.25">
      <c r="B104" s="160"/>
      <c r="C104" s="177" t="s">
        <v>109</v>
      </c>
      <c r="D104" s="163"/>
      <c r="E104" s="178"/>
    </row>
    <row r="105" spans="2:5" ht="15.75" x14ac:dyDescent="0.25">
      <c r="B105" s="160"/>
      <c r="C105" s="177" t="s">
        <v>100</v>
      </c>
      <c r="D105" s="163"/>
      <c r="E105" s="178"/>
    </row>
    <row r="106" spans="2:5" ht="16.5" thickBot="1" x14ac:dyDescent="0.3">
      <c r="B106" s="160"/>
      <c r="C106" s="177"/>
      <c r="D106" s="195" t="s">
        <v>101</v>
      </c>
      <c r="E106" s="182">
        <v>16650</v>
      </c>
    </row>
    <row r="107" spans="2:5" ht="16.5" thickBot="1" x14ac:dyDescent="0.3">
      <c r="B107" s="196"/>
      <c r="C107" s="196"/>
      <c r="D107" s="197" t="s">
        <v>103</v>
      </c>
      <c r="E107" s="277">
        <v>29800</v>
      </c>
    </row>
    <row r="108" spans="2:5" ht="15.75" x14ac:dyDescent="0.25">
      <c r="B108" s="185"/>
      <c r="C108" s="185"/>
      <c r="D108" s="185"/>
      <c r="E108" s="199"/>
    </row>
    <row r="109" spans="2:5" ht="15.75" x14ac:dyDescent="0.25">
      <c r="B109" s="265" t="s">
        <v>134</v>
      </c>
      <c r="C109" s="265"/>
      <c r="D109" s="266"/>
      <c r="E109" s="267"/>
    </row>
    <row r="110" spans="2:5" ht="15.75" x14ac:dyDescent="0.25">
      <c r="B110" s="161" t="s">
        <v>135</v>
      </c>
      <c r="C110" s="162" t="s">
        <v>90</v>
      </c>
      <c r="D110" s="163"/>
      <c r="E110" s="164"/>
    </row>
    <row r="111" spans="2:5" ht="15.75" x14ac:dyDescent="0.25">
      <c r="B111" s="165"/>
      <c r="C111" s="162" t="s">
        <v>91</v>
      </c>
      <c r="D111" s="160"/>
      <c r="E111" s="164"/>
    </row>
    <row r="112" spans="2:5" ht="15.75" x14ac:dyDescent="0.25">
      <c r="B112" s="165"/>
      <c r="C112" s="162" t="s">
        <v>93</v>
      </c>
      <c r="D112" s="160"/>
      <c r="E112" s="164"/>
    </row>
    <row r="113" spans="2:5" ht="31.5" x14ac:dyDescent="0.25">
      <c r="B113" s="165"/>
      <c r="C113" s="162" t="s">
        <v>95</v>
      </c>
      <c r="D113" s="163" t="s">
        <v>136</v>
      </c>
      <c r="E113" s="167">
        <v>4450</v>
      </c>
    </row>
    <row r="114" spans="2:5" ht="15.75" x14ac:dyDescent="0.25">
      <c r="B114" s="165"/>
      <c r="C114" s="162" t="s">
        <v>96</v>
      </c>
      <c r="D114" s="163"/>
      <c r="E114" s="164"/>
    </row>
    <row r="115" spans="2:5" ht="15.75" x14ac:dyDescent="0.25">
      <c r="B115" s="165"/>
      <c r="C115" s="162" t="s">
        <v>97</v>
      </c>
      <c r="D115" s="160"/>
      <c r="E115" s="164"/>
    </row>
    <row r="116" spans="2:5" ht="15.75" x14ac:dyDescent="0.25">
      <c r="B116" s="165"/>
      <c r="C116" s="162" t="s">
        <v>98</v>
      </c>
      <c r="D116" s="163"/>
      <c r="E116" s="164"/>
    </row>
    <row r="117" spans="2:5" ht="15.75" x14ac:dyDescent="0.25">
      <c r="B117" s="162"/>
      <c r="C117" s="162" t="s">
        <v>99</v>
      </c>
      <c r="D117" s="160"/>
      <c r="E117" s="164"/>
    </row>
    <row r="118" spans="2:5" ht="31.5" x14ac:dyDescent="0.25">
      <c r="B118" s="168"/>
      <c r="C118" s="162" t="s">
        <v>100</v>
      </c>
      <c r="D118" s="163" t="s">
        <v>137</v>
      </c>
      <c r="E118" s="167">
        <v>5400</v>
      </c>
    </row>
    <row r="119" spans="2:5" ht="16.5" thickBot="1" x14ac:dyDescent="0.3">
      <c r="B119" s="170"/>
      <c r="C119" s="171"/>
      <c r="D119" s="172" t="s">
        <v>101</v>
      </c>
      <c r="E119" s="173">
        <v>9850</v>
      </c>
    </row>
    <row r="120" spans="2:5" ht="15.75" x14ac:dyDescent="0.25">
      <c r="B120" s="189" t="s">
        <v>138</v>
      </c>
      <c r="C120" s="174" t="s">
        <v>90</v>
      </c>
      <c r="D120" s="175"/>
      <c r="E120" s="176"/>
    </row>
    <row r="121" spans="2:5" ht="15.75" x14ac:dyDescent="0.25">
      <c r="B121" s="160"/>
      <c r="C121" s="177" t="s">
        <v>91</v>
      </c>
      <c r="D121" s="163"/>
      <c r="E121" s="164"/>
    </row>
    <row r="122" spans="2:5" ht="31.5" x14ac:dyDescent="0.25">
      <c r="B122" s="160"/>
      <c r="C122" s="177" t="s">
        <v>93</v>
      </c>
      <c r="D122" s="163" t="s">
        <v>138</v>
      </c>
      <c r="E122" s="179">
        <v>10800</v>
      </c>
    </row>
    <row r="123" spans="2:5" ht="15.75" x14ac:dyDescent="0.25">
      <c r="B123" s="160"/>
      <c r="C123" s="177" t="s">
        <v>95</v>
      </c>
      <c r="D123" s="160"/>
      <c r="E123" s="178"/>
    </row>
    <row r="124" spans="2:5" ht="15.75" x14ac:dyDescent="0.25">
      <c r="B124" s="160"/>
      <c r="C124" s="177" t="s">
        <v>96</v>
      </c>
      <c r="D124" s="160"/>
      <c r="E124" s="178"/>
    </row>
    <row r="125" spans="2:5" ht="15.75" x14ac:dyDescent="0.25">
      <c r="B125" s="160"/>
      <c r="C125" s="177" t="s">
        <v>97</v>
      </c>
      <c r="D125" s="160"/>
      <c r="E125" s="178"/>
    </row>
    <row r="126" spans="2:5" ht="15.75" x14ac:dyDescent="0.25">
      <c r="B126" s="160"/>
      <c r="C126" s="177" t="s">
        <v>98</v>
      </c>
      <c r="D126" s="160"/>
      <c r="E126" s="178"/>
    </row>
    <row r="127" spans="2:5" ht="15.75" x14ac:dyDescent="0.25">
      <c r="B127" s="160"/>
      <c r="C127" s="162" t="s">
        <v>99</v>
      </c>
      <c r="D127" s="160"/>
      <c r="E127" s="178"/>
    </row>
    <row r="128" spans="2:5" ht="15.75" x14ac:dyDescent="0.25">
      <c r="B128" s="160"/>
      <c r="C128" s="177" t="s">
        <v>100</v>
      </c>
      <c r="D128" s="160"/>
      <c r="E128" s="178"/>
    </row>
    <row r="129" spans="2:5" ht="16.5" thickBot="1" x14ac:dyDescent="0.3">
      <c r="B129" s="169"/>
      <c r="C129" s="169"/>
      <c r="D129" s="172" t="s">
        <v>101</v>
      </c>
      <c r="E129" s="173">
        <v>10800</v>
      </c>
    </row>
    <row r="130" spans="2:5" ht="16.5" thickBot="1" x14ac:dyDescent="0.3">
      <c r="B130" s="160"/>
      <c r="C130" s="177"/>
      <c r="D130" s="200"/>
      <c r="E130" s="201"/>
    </row>
    <row r="131" spans="2:5" ht="16.5" thickBot="1" x14ac:dyDescent="0.3">
      <c r="B131" s="196"/>
      <c r="C131" s="196"/>
      <c r="D131" s="202" t="s">
        <v>103</v>
      </c>
      <c r="E131" s="277">
        <v>20650</v>
      </c>
    </row>
    <row r="132" spans="2:5" ht="15.75" x14ac:dyDescent="0.25">
      <c r="B132" s="185"/>
      <c r="C132" s="185"/>
      <c r="D132" s="185"/>
      <c r="E132" s="199"/>
    </row>
    <row r="133" spans="2:5" ht="15.75" x14ac:dyDescent="0.25">
      <c r="B133" s="265" t="s">
        <v>139</v>
      </c>
      <c r="C133" s="265"/>
      <c r="D133" s="266"/>
      <c r="E133" s="267"/>
    </row>
    <row r="134" spans="2:5" ht="15.75" x14ac:dyDescent="0.25">
      <c r="B134" s="161" t="s">
        <v>140</v>
      </c>
      <c r="C134" s="162" t="s">
        <v>90</v>
      </c>
      <c r="D134" s="163"/>
      <c r="E134" s="164"/>
    </row>
    <row r="135" spans="2:5" ht="31.5" x14ac:dyDescent="0.25">
      <c r="B135" s="165"/>
      <c r="C135" s="162" t="s">
        <v>91</v>
      </c>
      <c r="D135" s="163" t="s">
        <v>141</v>
      </c>
      <c r="E135" s="167">
        <v>3000</v>
      </c>
    </row>
    <row r="136" spans="2:5" ht="15.75" x14ac:dyDescent="0.25">
      <c r="B136" s="165"/>
      <c r="C136" s="162" t="s">
        <v>93</v>
      </c>
      <c r="D136" s="160" t="s">
        <v>142</v>
      </c>
      <c r="E136" s="167">
        <v>10000</v>
      </c>
    </row>
    <row r="137" spans="2:5" ht="15.75" x14ac:dyDescent="0.25">
      <c r="B137" s="165"/>
      <c r="C137" s="162" t="s">
        <v>95</v>
      </c>
      <c r="D137" s="160"/>
      <c r="E137" s="164"/>
    </row>
    <row r="138" spans="2:5" ht="15.75" x14ac:dyDescent="0.25">
      <c r="B138" s="165"/>
      <c r="C138" s="162" t="s">
        <v>96</v>
      </c>
      <c r="D138" s="163"/>
      <c r="E138" s="164"/>
    </row>
    <row r="139" spans="2:5" ht="15.75" x14ac:dyDescent="0.25">
      <c r="B139" s="165"/>
      <c r="C139" s="162" t="s">
        <v>97</v>
      </c>
      <c r="D139" s="160"/>
      <c r="E139" s="164"/>
    </row>
    <row r="140" spans="2:5" ht="15.75" x14ac:dyDescent="0.25">
      <c r="B140" s="165"/>
      <c r="C140" s="162" t="s">
        <v>98</v>
      </c>
      <c r="D140" s="203">
        <v>0</v>
      </c>
      <c r="E140" s="164"/>
    </row>
    <row r="141" spans="2:5" ht="15.75" x14ac:dyDescent="0.25">
      <c r="B141" s="162"/>
      <c r="C141" s="162" t="s">
        <v>99</v>
      </c>
      <c r="D141" s="160"/>
      <c r="E141" s="164"/>
    </row>
    <row r="142" spans="2:5" ht="15.75" x14ac:dyDescent="0.25">
      <c r="B142" s="168"/>
      <c r="C142" s="162" t="s">
        <v>100</v>
      </c>
      <c r="D142" s="163"/>
      <c r="E142" s="164"/>
    </row>
    <row r="143" spans="2:5" ht="16.5" thickBot="1" x14ac:dyDescent="0.3">
      <c r="B143" s="170"/>
      <c r="C143" s="171"/>
      <c r="D143" s="172" t="s">
        <v>101</v>
      </c>
      <c r="E143" s="173">
        <v>13000</v>
      </c>
    </row>
    <row r="144" spans="2:5" ht="16.5" thickBot="1" x14ac:dyDescent="0.3">
      <c r="B144" s="196"/>
      <c r="C144" s="196"/>
      <c r="D144" s="202" t="s">
        <v>103</v>
      </c>
      <c r="E144" s="277">
        <v>13000</v>
      </c>
    </row>
    <row r="145" spans="2:5" ht="15.75" x14ac:dyDescent="0.25">
      <c r="B145" s="185"/>
      <c r="C145" s="185"/>
      <c r="D145" s="185"/>
      <c r="E145" s="199"/>
    </row>
    <row r="146" spans="2:5" ht="15.75" x14ac:dyDescent="0.25">
      <c r="B146" s="185"/>
      <c r="C146" s="185"/>
      <c r="D146" s="185"/>
      <c r="E146" s="199"/>
    </row>
    <row r="147" spans="2:5" ht="31.5" x14ac:dyDescent="0.25">
      <c r="B147" s="265" t="s">
        <v>143</v>
      </c>
      <c r="C147" s="265"/>
      <c r="D147" s="266"/>
      <c r="E147" s="267"/>
    </row>
    <row r="148" spans="2:5" ht="31.5" x14ac:dyDescent="0.25">
      <c r="B148" s="161" t="s">
        <v>144</v>
      </c>
      <c r="C148" s="162" t="s">
        <v>90</v>
      </c>
      <c r="D148" s="163"/>
      <c r="E148" s="164"/>
    </row>
    <row r="149" spans="2:5" ht="15.75" x14ac:dyDescent="0.25">
      <c r="B149" s="165"/>
      <c r="C149" s="162" t="s">
        <v>91</v>
      </c>
      <c r="D149" s="160" t="s">
        <v>145</v>
      </c>
      <c r="E149" s="167">
        <v>1000</v>
      </c>
    </row>
    <row r="150" spans="2:5" ht="15.75" x14ac:dyDescent="0.25">
      <c r="B150" s="165"/>
      <c r="C150" s="162" t="s">
        <v>93</v>
      </c>
      <c r="D150" s="160"/>
      <c r="E150" s="164"/>
    </row>
    <row r="151" spans="2:5" ht="15.75" x14ac:dyDescent="0.25">
      <c r="B151" s="165"/>
      <c r="C151" s="162" t="s">
        <v>95</v>
      </c>
      <c r="D151" s="160"/>
      <c r="E151" s="164"/>
    </row>
    <row r="152" spans="2:5" ht="15.75" x14ac:dyDescent="0.25">
      <c r="B152" s="165"/>
      <c r="C152" s="162" t="s">
        <v>96</v>
      </c>
      <c r="D152" s="163"/>
      <c r="E152" s="164"/>
    </row>
    <row r="153" spans="2:5" ht="15.75" x14ac:dyDescent="0.25">
      <c r="B153" s="165"/>
      <c r="C153" s="162" t="s">
        <v>97</v>
      </c>
      <c r="D153" s="160"/>
      <c r="E153" s="164"/>
    </row>
    <row r="154" spans="2:5" ht="15.75" x14ac:dyDescent="0.25">
      <c r="B154" s="165"/>
      <c r="C154" s="162" t="s">
        <v>98</v>
      </c>
      <c r="D154" s="163"/>
      <c r="E154" s="164"/>
    </row>
    <row r="155" spans="2:5" ht="15.75" x14ac:dyDescent="0.25">
      <c r="B155" s="162"/>
      <c r="C155" s="162" t="s">
        <v>99</v>
      </c>
      <c r="D155" s="160"/>
      <c r="E155" s="164"/>
    </row>
    <row r="156" spans="2:5" ht="15.75" x14ac:dyDescent="0.25">
      <c r="B156" s="168"/>
      <c r="C156" s="162" t="s">
        <v>100</v>
      </c>
      <c r="D156" s="163"/>
      <c r="E156" s="164"/>
    </row>
    <row r="157" spans="2:5" ht="16.5" thickBot="1" x14ac:dyDescent="0.3">
      <c r="B157" s="170"/>
      <c r="C157" s="171"/>
      <c r="D157" s="172" t="s">
        <v>101</v>
      </c>
      <c r="E157" s="173">
        <v>1000</v>
      </c>
    </row>
    <row r="158" spans="2:5" ht="15.75" x14ac:dyDescent="0.25">
      <c r="B158" s="189" t="s">
        <v>146</v>
      </c>
      <c r="C158" s="174" t="s">
        <v>90</v>
      </c>
      <c r="D158" s="175"/>
      <c r="E158" s="176"/>
    </row>
    <row r="159" spans="2:5" ht="15.75" x14ac:dyDescent="0.25">
      <c r="B159" s="160"/>
      <c r="C159" s="177" t="s">
        <v>91</v>
      </c>
      <c r="D159" s="160" t="s">
        <v>145</v>
      </c>
      <c r="E159" s="167">
        <v>1000</v>
      </c>
    </row>
    <row r="160" spans="2:5" ht="15.75" x14ac:dyDescent="0.25">
      <c r="B160" s="160"/>
      <c r="C160" s="177" t="s">
        <v>93</v>
      </c>
      <c r="D160" s="163"/>
      <c r="E160" s="178"/>
    </row>
    <row r="161" spans="2:5" ht="15.75" x14ac:dyDescent="0.25">
      <c r="B161" s="160"/>
      <c r="C161" s="177" t="s">
        <v>95</v>
      </c>
      <c r="D161" s="160"/>
      <c r="E161" s="178"/>
    </row>
    <row r="162" spans="2:5" ht="15.75" x14ac:dyDescent="0.25">
      <c r="B162" s="160"/>
      <c r="C162" s="177" t="s">
        <v>96</v>
      </c>
      <c r="D162" s="160"/>
      <c r="E162" s="178"/>
    </row>
    <row r="163" spans="2:5" ht="15.75" x14ac:dyDescent="0.25">
      <c r="B163" s="160"/>
      <c r="C163" s="177" t="s">
        <v>97</v>
      </c>
      <c r="D163" s="160"/>
      <c r="E163" s="178"/>
    </row>
    <row r="164" spans="2:5" ht="15.75" x14ac:dyDescent="0.25">
      <c r="B164" s="160"/>
      <c r="C164" s="177" t="s">
        <v>98</v>
      </c>
      <c r="D164" s="160"/>
      <c r="E164" s="178"/>
    </row>
    <row r="165" spans="2:5" ht="15.75" x14ac:dyDescent="0.25">
      <c r="B165" s="160"/>
      <c r="C165" s="162" t="s">
        <v>99</v>
      </c>
      <c r="D165" s="160"/>
      <c r="E165" s="178"/>
    </row>
    <row r="166" spans="2:5" ht="15.75" x14ac:dyDescent="0.25">
      <c r="B166" s="160"/>
      <c r="C166" s="177" t="s">
        <v>100</v>
      </c>
      <c r="D166" s="160"/>
      <c r="E166" s="178"/>
    </row>
    <row r="167" spans="2:5" ht="16.5" thickBot="1" x14ac:dyDescent="0.3">
      <c r="B167" s="169"/>
      <c r="C167" s="169"/>
      <c r="D167" s="172" t="s">
        <v>101</v>
      </c>
      <c r="E167" s="173">
        <v>1000</v>
      </c>
    </row>
    <row r="168" spans="2:5" ht="15.75" x14ac:dyDescent="0.25">
      <c r="B168" s="189" t="s">
        <v>147</v>
      </c>
      <c r="C168" s="174" t="s">
        <v>90</v>
      </c>
      <c r="D168" s="175"/>
      <c r="E168" s="176"/>
    </row>
    <row r="169" spans="2:5" ht="15.75" x14ac:dyDescent="0.25">
      <c r="B169" s="160"/>
      <c r="C169" s="177" t="s">
        <v>91</v>
      </c>
      <c r="D169" s="163"/>
      <c r="E169" s="164"/>
    </row>
    <row r="170" spans="2:5" ht="15.75" x14ac:dyDescent="0.25">
      <c r="B170" s="160"/>
      <c r="C170" s="177" t="s">
        <v>93</v>
      </c>
      <c r="D170" s="163"/>
      <c r="E170" s="178"/>
    </row>
    <row r="171" spans="2:5" ht="15.75" x14ac:dyDescent="0.25">
      <c r="B171" s="160"/>
      <c r="C171" s="177" t="s">
        <v>95</v>
      </c>
      <c r="D171" s="160"/>
      <c r="E171" s="178"/>
    </row>
    <row r="172" spans="2:5" ht="15.75" x14ac:dyDescent="0.25">
      <c r="B172" s="160"/>
      <c r="C172" s="177" t="s">
        <v>96</v>
      </c>
      <c r="D172" s="160" t="s">
        <v>148</v>
      </c>
      <c r="E172" s="179">
        <v>2000</v>
      </c>
    </row>
    <row r="173" spans="2:5" ht="15.75" x14ac:dyDescent="0.25">
      <c r="B173" s="160"/>
      <c r="C173" s="177" t="s">
        <v>97</v>
      </c>
      <c r="D173" s="160"/>
      <c r="E173" s="178"/>
    </row>
    <row r="174" spans="2:5" ht="15.75" x14ac:dyDescent="0.25">
      <c r="B174" s="160"/>
      <c r="C174" s="177" t="s">
        <v>98</v>
      </c>
      <c r="D174" s="160"/>
      <c r="E174" s="178"/>
    </row>
    <row r="175" spans="2:5" ht="15.75" x14ac:dyDescent="0.25">
      <c r="B175" s="160"/>
      <c r="C175" s="162" t="s">
        <v>99</v>
      </c>
      <c r="D175" s="160"/>
      <c r="E175" s="178"/>
    </row>
    <row r="176" spans="2:5" ht="15.75" x14ac:dyDescent="0.25">
      <c r="B176" s="160"/>
      <c r="C176" s="177" t="s">
        <v>100</v>
      </c>
      <c r="D176" s="160"/>
      <c r="E176" s="178"/>
    </row>
    <row r="177" spans="2:5" ht="16.5" thickBot="1" x14ac:dyDescent="0.3">
      <c r="B177" s="169"/>
      <c r="C177" s="169"/>
      <c r="D177" s="172" t="s">
        <v>101</v>
      </c>
      <c r="E177" s="173">
        <v>2000</v>
      </c>
    </row>
    <row r="178" spans="2:5" ht="15.75" x14ac:dyDescent="0.25">
      <c r="B178" s="189" t="s">
        <v>149</v>
      </c>
      <c r="C178" s="174" t="s">
        <v>90</v>
      </c>
      <c r="D178" s="175"/>
      <c r="E178" s="176"/>
    </row>
    <row r="179" spans="2:5" ht="31.5" x14ac:dyDescent="0.25">
      <c r="B179" s="160"/>
      <c r="C179" s="177" t="s">
        <v>91</v>
      </c>
      <c r="D179" s="163" t="s">
        <v>150</v>
      </c>
      <c r="E179" s="167">
        <v>1500</v>
      </c>
    </row>
    <row r="180" spans="2:5" ht="15.75" x14ac:dyDescent="0.25">
      <c r="B180" s="160"/>
      <c r="C180" s="177" t="s">
        <v>93</v>
      </c>
      <c r="D180" s="163"/>
      <c r="E180" s="178"/>
    </row>
    <row r="181" spans="2:5" ht="15.75" x14ac:dyDescent="0.25">
      <c r="B181" s="160"/>
      <c r="C181" s="177" t="s">
        <v>95</v>
      </c>
      <c r="D181" s="160"/>
      <c r="E181" s="178"/>
    </row>
    <row r="182" spans="2:5" ht="15.75" x14ac:dyDescent="0.25">
      <c r="B182" s="160"/>
      <c r="C182" s="177" t="s">
        <v>96</v>
      </c>
      <c r="D182" s="160"/>
      <c r="E182" s="178"/>
    </row>
    <row r="183" spans="2:5" ht="15.75" x14ac:dyDescent="0.25">
      <c r="B183" s="160"/>
      <c r="C183" s="177" t="s">
        <v>97</v>
      </c>
      <c r="D183" s="160"/>
      <c r="E183" s="178"/>
    </row>
    <row r="184" spans="2:5" ht="15.75" x14ac:dyDescent="0.25">
      <c r="B184" s="160"/>
      <c r="C184" s="177" t="s">
        <v>98</v>
      </c>
      <c r="D184" s="160"/>
      <c r="E184" s="178"/>
    </row>
    <row r="185" spans="2:5" ht="15.75" x14ac:dyDescent="0.25">
      <c r="B185" s="160"/>
      <c r="C185" s="162" t="s">
        <v>99</v>
      </c>
      <c r="D185" s="160"/>
      <c r="E185" s="178"/>
    </row>
    <row r="186" spans="2:5" ht="15.75" x14ac:dyDescent="0.25">
      <c r="B186" s="160"/>
      <c r="C186" s="177" t="s">
        <v>100</v>
      </c>
      <c r="D186" s="160"/>
      <c r="E186" s="178"/>
    </row>
    <row r="187" spans="2:5" ht="16.5" thickBot="1" x14ac:dyDescent="0.3">
      <c r="B187" s="169"/>
      <c r="C187" s="169"/>
      <c r="D187" s="172" t="s">
        <v>101</v>
      </c>
      <c r="E187" s="173">
        <v>1500</v>
      </c>
    </row>
    <row r="188" spans="2:5" ht="15.75" x14ac:dyDescent="0.25">
      <c r="B188" s="189" t="s">
        <v>151</v>
      </c>
      <c r="C188" s="174" t="s">
        <v>90</v>
      </c>
      <c r="D188" s="175" t="s">
        <v>152</v>
      </c>
      <c r="E188" s="190">
        <v>100</v>
      </c>
    </row>
    <row r="189" spans="2:5" ht="63" x14ac:dyDescent="0.25">
      <c r="B189" s="160"/>
      <c r="C189" s="177" t="s">
        <v>91</v>
      </c>
      <c r="D189" s="163" t="s">
        <v>153</v>
      </c>
      <c r="E189" s="167">
        <v>2000</v>
      </c>
    </row>
    <row r="190" spans="2:5" ht="15.75" x14ac:dyDescent="0.25">
      <c r="B190" s="160"/>
      <c r="C190" s="177" t="s">
        <v>93</v>
      </c>
      <c r="D190" s="163"/>
      <c r="E190" s="178"/>
    </row>
    <row r="191" spans="2:5" ht="15.75" x14ac:dyDescent="0.25">
      <c r="B191" s="160"/>
      <c r="C191" s="177" t="s">
        <v>95</v>
      </c>
      <c r="D191" s="160"/>
      <c r="E191" s="178"/>
    </row>
    <row r="192" spans="2:5" ht="15.75" x14ac:dyDescent="0.25">
      <c r="B192" s="160"/>
      <c r="C192" s="177" t="s">
        <v>96</v>
      </c>
      <c r="D192" s="163" t="s">
        <v>154</v>
      </c>
      <c r="E192" s="179">
        <v>500</v>
      </c>
    </row>
    <row r="193" spans="2:5" ht="15.75" x14ac:dyDescent="0.25">
      <c r="B193" s="160"/>
      <c r="C193" s="177" t="s">
        <v>97</v>
      </c>
      <c r="D193" s="160"/>
      <c r="E193" s="178"/>
    </row>
    <row r="194" spans="2:5" ht="15.75" x14ac:dyDescent="0.25">
      <c r="B194" s="160"/>
      <c r="C194" s="177" t="s">
        <v>98</v>
      </c>
      <c r="D194" s="160" t="s">
        <v>155</v>
      </c>
      <c r="E194" s="179">
        <v>300</v>
      </c>
    </row>
    <row r="195" spans="2:5" ht="15.75" x14ac:dyDescent="0.25">
      <c r="B195" s="160"/>
      <c r="C195" s="162" t="s">
        <v>99</v>
      </c>
      <c r="D195" s="160"/>
      <c r="E195" s="178"/>
    </row>
    <row r="196" spans="2:5" ht="47.25" x14ac:dyDescent="0.25">
      <c r="B196" s="160"/>
      <c r="C196" s="177" t="s">
        <v>100</v>
      </c>
      <c r="D196" s="163" t="s">
        <v>156</v>
      </c>
      <c r="E196" s="179">
        <v>1250</v>
      </c>
    </row>
    <row r="197" spans="2:5" ht="16.5" thickBot="1" x14ac:dyDescent="0.3">
      <c r="B197" s="169"/>
      <c r="C197" s="192"/>
      <c r="D197" s="172" t="s">
        <v>101</v>
      </c>
      <c r="E197" s="173">
        <v>4150</v>
      </c>
    </row>
    <row r="198" spans="2:5" ht="15.75" x14ac:dyDescent="0.25">
      <c r="B198" s="189" t="s">
        <v>157</v>
      </c>
      <c r="C198" s="174" t="s">
        <v>90</v>
      </c>
      <c r="D198" s="175"/>
      <c r="E198" s="176"/>
    </row>
    <row r="199" spans="2:5" ht="31.5" x14ac:dyDescent="0.25">
      <c r="B199" s="160"/>
      <c r="C199" s="177" t="s">
        <v>91</v>
      </c>
      <c r="D199" s="163" t="s">
        <v>150</v>
      </c>
      <c r="E199" s="167">
        <v>1500</v>
      </c>
    </row>
    <row r="200" spans="2:5" ht="15.75" x14ac:dyDescent="0.25">
      <c r="B200" s="160"/>
      <c r="C200" s="177" t="s">
        <v>93</v>
      </c>
      <c r="D200" s="163"/>
      <c r="E200" s="178"/>
    </row>
    <row r="201" spans="2:5" ht="15.75" x14ac:dyDescent="0.25">
      <c r="B201" s="160"/>
      <c r="C201" s="177" t="s">
        <v>95</v>
      </c>
      <c r="D201" s="160"/>
      <c r="E201" s="178"/>
    </row>
    <row r="202" spans="2:5" ht="15.75" x14ac:dyDescent="0.25">
      <c r="B202" s="160"/>
      <c r="C202" s="177" t="s">
        <v>96</v>
      </c>
      <c r="D202" s="160"/>
      <c r="E202" s="178"/>
    </row>
    <row r="203" spans="2:5" ht="15.75" x14ac:dyDescent="0.25">
      <c r="B203" s="160"/>
      <c r="C203" s="177" t="s">
        <v>97</v>
      </c>
      <c r="D203" s="160"/>
      <c r="E203" s="178"/>
    </row>
    <row r="204" spans="2:5" ht="15.75" x14ac:dyDescent="0.25">
      <c r="B204" s="160"/>
      <c r="C204" s="177" t="s">
        <v>98</v>
      </c>
      <c r="D204" s="160"/>
      <c r="E204" s="178"/>
    </row>
    <row r="205" spans="2:5" ht="15.75" x14ac:dyDescent="0.25">
      <c r="B205" s="160"/>
      <c r="C205" s="162" t="s">
        <v>99</v>
      </c>
      <c r="D205" s="160"/>
      <c r="E205" s="178"/>
    </row>
    <row r="206" spans="2:5" ht="15.75" x14ac:dyDescent="0.25">
      <c r="B206" s="160"/>
      <c r="C206" s="177" t="s">
        <v>100</v>
      </c>
      <c r="D206" s="160"/>
      <c r="E206" s="178"/>
    </row>
    <row r="207" spans="2:5" ht="16.5" thickBot="1" x14ac:dyDescent="0.3">
      <c r="B207" s="169"/>
      <c r="C207" s="192"/>
      <c r="D207" s="172" t="s">
        <v>101</v>
      </c>
      <c r="E207" s="173">
        <v>1500</v>
      </c>
    </row>
    <row r="208" spans="2:5" ht="15.75" x14ac:dyDescent="0.25">
      <c r="B208" s="189" t="s">
        <v>158</v>
      </c>
      <c r="C208" s="174" t="s">
        <v>90</v>
      </c>
      <c r="D208" s="175"/>
      <c r="E208" s="176"/>
    </row>
    <row r="209" spans="2:5" ht="31.5" x14ac:dyDescent="0.25">
      <c r="B209" s="160"/>
      <c r="C209" s="177" t="s">
        <v>91</v>
      </c>
      <c r="D209" s="163" t="s">
        <v>159</v>
      </c>
      <c r="E209" s="167">
        <v>300</v>
      </c>
    </row>
    <row r="210" spans="2:5" ht="15.75" x14ac:dyDescent="0.25">
      <c r="B210" s="160"/>
      <c r="C210" s="177" t="s">
        <v>93</v>
      </c>
      <c r="D210" s="163"/>
      <c r="E210" s="178"/>
    </row>
    <row r="211" spans="2:5" ht="15.75" x14ac:dyDescent="0.25">
      <c r="B211" s="160"/>
      <c r="C211" s="177" t="s">
        <v>95</v>
      </c>
      <c r="D211" s="160"/>
      <c r="E211" s="178"/>
    </row>
    <row r="212" spans="2:5" ht="15.75" x14ac:dyDescent="0.25">
      <c r="B212" s="160"/>
      <c r="C212" s="177" t="s">
        <v>96</v>
      </c>
      <c r="D212" s="160" t="s">
        <v>160</v>
      </c>
      <c r="E212" s="179">
        <v>500</v>
      </c>
    </row>
    <row r="213" spans="2:5" ht="15.75" x14ac:dyDescent="0.25">
      <c r="B213" s="160"/>
      <c r="C213" s="177" t="s">
        <v>97</v>
      </c>
      <c r="D213" s="160"/>
      <c r="E213" s="178"/>
    </row>
    <row r="214" spans="2:5" ht="15.75" x14ac:dyDescent="0.25">
      <c r="B214" s="160"/>
      <c r="C214" s="177" t="s">
        <v>98</v>
      </c>
      <c r="D214" s="160"/>
      <c r="E214" s="178"/>
    </row>
    <row r="215" spans="2:5" ht="15.75" x14ac:dyDescent="0.25">
      <c r="B215" s="160"/>
      <c r="C215" s="162" t="s">
        <v>99</v>
      </c>
      <c r="D215" s="160"/>
      <c r="E215" s="178"/>
    </row>
    <row r="216" spans="2:5" ht="31.5" x14ac:dyDescent="0.25">
      <c r="B216" s="160"/>
      <c r="C216" s="177" t="s">
        <v>100</v>
      </c>
      <c r="D216" s="163" t="s">
        <v>116</v>
      </c>
      <c r="E216" s="179">
        <v>300</v>
      </c>
    </row>
    <row r="217" spans="2:5" ht="16.5" thickBot="1" x14ac:dyDescent="0.3">
      <c r="B217" s="169"/>
      <c r="C217" s="192"/>
      <c r="D217" s="172" t="s">
        <v>101</v>
      </c>
      <c r="E217" s="173">
        <v>1100</v>
      </c>
    </row>
    <row r="218" spans="2:5" ht="31.5" x14ac:dyDescent="0.25">
      <c r="B218" s="189" t="s">
        <v>161</v>
      </c>
      <c r="C218" s="174" t="s">
        <v>90</v>
      </c>
      <c r="D218" s="175" t="s">
        <v>162</v>
      </c>
      <c r="E218" s="190">
        <v>250</v>
      </c>
    </row>
    <row r="219" spans="2:5" ht="15.75" x14ac:dyDescent="0.25">
      <c r="B219" s="160"/>
      <c r="C219" s="177" t="s">
        <v>91</v>
      </c>
      <c r="D219" s="163"/>
      <c r="E219" s="167">
        <v>500</v>
      </c>
    </row>
    <row r="220" spans="2:5" ht="15.75" x14ac:dyDescent="0.25">
      <c r="B220" s="160"/>
      <c r="C220" s="177" t="s">
        <v>93</v>
      </c>
      <c r="D220" s="163"/>
      <c r="E220" s="178"/>
    </row>
    <row r="221" spans="2:5" ht="15.75" x14ac:dyDescent="0.25">
      <c r="B221" s="160"/>
      <c r="C221" s="177" t="s">
        <v>95</v>
      </c>
      <c r="D221" s="160"/>
      <c r="E221" s="178"/>
    </row>
    <row r="222" spans="2:5" ht="15.75" x14ac:dyDescent="0.25">
      <c r="B222" s="160"/>
      <c r="C222" s="177" t="s">
        <v>96</v>
      </c>
      <c r="D222" s="160" t="s">
        <v>160</v>
      </c>
      <c r="E222" s="179">
        <v>500</v>
      </c>
    </row>
    <row r="223" spans="2:5" ht="15.75" x14ac:dyDescent="0.25">
      <c r="B223" s="160"/>
      <c r="C223" s="177" t="s">
        <v>97</v>
      </c>
      <c r="D223" s="160"/>
      <c r="E223" s="178"/>
    </row>
    <row r="224" spans="2:5" ht="15.75" x14ac:dyDescent="0.25">
      <c r="B224" s="160"/>
      <c r="C224" s="177" t="s">
        <v>98</v>
      </c>
      <c r="D224" s="160"/>
      <c r="E224" s="178"/>
    </row>
    <row r="225" spans="2:5" ht="15.75" x14ac:dyDescent="0.25">
      <c r="B225" s="160"/>
      <c r="C225" s="162" t="s">
        <v>99</v>
      </c>
      <c r="D225" s="160" t="s">
        <v>163</v>
      </c>
      <c r="E225" s="179">
        <v>300</v>
      </c>
    </row>
    <row r="226" spans="2:5" ht="31.5" x14ac:dyDescent="0.25">
      <c r="B226" s="160"/>
      <c r="C226" s="177" t="s">
        <v>100</v>
      </c>
      <c r="D226" s="163" t="s">
        <v>164</v>
      </c>
      <c r="E226" s="179">
        <v>1500</v>
      </c>
    </row>
    <row r="227" spans="2:5" ht="16.5" thickBot="1" x14ac:dyDescent="0.3">
      <c r="B227" s="169"/>
      <c r="C227" s="192"/>
      <c r="D227" s="172" t="s">
        <v>101</v>
      </c>
      <c r="E227" s="173">
        <v>3050</v>
      </c>
    </row>
    <row r="228" spans="2:5" ht="15.75" x14ac:dyDescent="0.25">
      <c r="B228" s="189" t="s">
        <v>165</v>
      </c>
      <c r="C228" s="174" t="s">
        <v>90</v>
      </c>
      <c r="D228" s="175"/>
      <c r="E228" s="176"/>
    </row>
    <row r="229" spans="2:5" ht="15.75" x14ac:dyDescent="0.25">
      <c r="B229" s="160"/>
      <c r="C229" s="177" t="s">
        <v>91</v>
      </c>
      <c r="D229" s="163"/>
      <c r="E229" s="164"/>
    </row>
    <row r="230" spans="2:5" ht="93.75" x14ac:dyDescent="0.25">
      <c r="B230" s="160"/>
      <c r="C230" s="177" t="s">
        <v>93</v>
      </c>
      <c r="D230" s="204" t="s">
        <v>166</v>
      </c>
      <c r="E230" s="179">
        <v>8325</v>
      </c>
    </row>
    <row r="231" spans="2:5" ht="15.75" x14ac:dyDescent="0.25">
      <c r="B231" s="160"/>
      <c r="C231" s="177" t="s">
        <v>95</v>
      </c>
      <c r="D231" s="160"/>
      <c r="E231" s="178"/>
    </row>
    <row r="232" spans="2:5" ht="15.75" x14ac:dyDescent="0.25">
      <c r="B232" s="160"/>
      <c r="C232" s="177" t="s">
        <v>96</v>
      </c>
      <c r="D232" s="160"/>
      <c r="E232" s="178"/>
    </row>
    <row r="233" spans="2:5" ht="15.75" x14ac:dyDescent="0.25">
      <c r="B233" s="160"/>
      <c r="C233" s="177" t="s">
        <v>97</v>
      </c>
      <c r="D233" s="160"/>
      <c r="E233" s="178"/>
    </row>
    <row r="234" spans="2:5" ht="15.75" x14ac:dyDescent="0.25">
      <c r="B234" s="160"/>
      <c r="C234" s="177" t="s">
        <v>98</v>
      </c>
      <c r="D234" s="160"/>
      <c r="E234" s="178"/>
    </row>
    <row r="235" spans="2:5" ht="15.75" x14ac:dyDescent="0.25">
      <c r="B235" s="160"/>
      <c r="C235" s="162" t="s">
        <v>99</v>
      </c>
      <c r="D235" s="160"/>
      <c r="E235" s="178"/>
    </row>
    <row r="236" spans="2:5" ht="15.75" x14ac:dyDescent="0.25">
      <c r="B236" s="160"/>
      <c r="C236" s="177" t="s">
        <v>100</v>
      </c>
      <c r="D236" s="160"/>
      <c r="E236" s="178"/>
    </row>
    <row r="237" spans="2:5" ht="15.75" x14ac:dyDescent="0.25">
      <c r="B237" s="180"/>
      <c r="C237" s="205"/>
      <c r="D237" s="181" t="s">
        <v>101</v>
      </c>
      <c r="E237" s="182">
        <v>8325</v>
      </c>
    </row>
    <row r="238" spans="2:5" ht="16.5" thickBot="1" x14ac:dyDescent="0.3">
      <c r="B238" s="160"/>
      <c r="C238" s="177"/>
      <c r="D238" s="200"/>
      <c r="E238" s="201"/>
    </row>
    <row r="239" spans="2:5" ht="16.5" thickBot="1" x14ac:dyDescent="0.3">
      <c r="B239" s="196"/>
      <c r="C239" s="196"/>
      <c r="D239" s="202" t="s">
        <v>103</v>
      </c>
      <c r="E239" s="277">
        <v>23625</v>
      </c>
    </row>
    <row r="240" spans="2:5" ht="15.75" x14ac:dyDescent="0.25">
      <c r="B240" s="185"/>
      <c r="C240" s="185"/>
      <c r="D240" s="185"/>
      <c r="E240" s="199"/>
    </row>
    <row r="241" spans="2:5" ht="31.5" x14ac:dyDescent="0.25">
      <c r="B241" s="271" t="s">
        <v>167</v>
      </c>
      <c r="C241" s="271"/>
      <c r="D241" s="272"/>
      <c r="E241" s="273"/>
    </row>
    <row r="242" spans="2:5" ht="31.5" x14ac:dyDescent="0.25">
      <c r="B242" s="207" t="s">
        <v>168</v>
      </c>
      <c r="C242" s="208" t="s">
        <v>90</v>
      </c>
      <c r="D242" s="209"/>
      <c r="E242" s="210"/>
    </row>
    <row r="243" spans="2:5" ht="15.75" x14ac:dyDescent="0.25">
      <c r="B243" s="211"/>
      <c r="C243" s="208" t="s">
        <v>91</v>
      </c>
      <c r="D243" s="159" t="s">
        <v>169</v>
      </c>
      <c r="E243" s="212">
        <v>700</v>
      </c>
    </row>
    <row r="244" spans="2:5" ht="15.75" x14ac:dyDescent="0.25">
      <c r="B244" s="211"/>
      <c r="C244" s="208" t="s">
        <v>93</v>
      </c>
      <c r="D244" s="209"/>
      <c r="E244" s="210"/>
    </row>
    <row r="245" spans="2:5" ht="15.75" x14ac:dyDescent="0.25">
      <c r="B245" s="211"/>
      <c r="C245" s="208" t="s">
        <v>95</v>
      </c>
      <c r="D245" s="209"/>
      <c r="E245" s="210"/>
    </row>
    <row r="246" spans="2:5" ht="15.75" x14ac:dyDescent="0.25">
      <c r="B246" s="211"/>
      <c r="C246" s="208" t="s">
        <v>96</v>
      </c>
      <c r="D246" s="209"/>
      <c r="E246" s="210"/>
    </row>
    <row r="247" spans="2:5" ht="15.75" x14ac:dyDescent="0.25">
      <c r="B247" s="211"/>
      <c r="C247" s="208" t="s">
        <v>97</v>
      </c>
      <c r="D247" s="209"/>
      <c r="E247" s="210"/>
    </row>
    <row r="248" spans="2:5" ht="15.75" x14ac:dyDescent="0.25">
      <c r="B248" s="211"/>
      <c r="C248" s="208" t="s">
        <v>98</v>
      </c>
      <c r="D248" s="209"/>
      <c r="E248" s="210"/>
    </row>
    <row r="249" spans="2:5" ht="15.75" x14ac:dyDescent="0.25">
      <c r="B249" s="208"/>
      <c r="C249" s="208" t="s">
        <v>109</v>
      </c>
      <c r="D249" s="209"/>
      <c r="E249" s="210"/>
    </row>
    <row r="250" spans="2:5" ht="31.5" x14ac:dyDescent="0.25">
      <c r="B250" s="213"/>
      <c r="C250" s="208" t="s">
        <v>100</v>
      </c>
      <c r="D250" s="209" t="s">
        <v>170</v>
      </c>
      <c r="E250" s="212">
        <v>300</v>
      </c>
    </row>
    <row r="251" spans="2:5" ht="16.5" thickBot="1" x14ac:dyDescent="0.3">
      <c r="B251" s="215"/>
      <c r="C251" s="216"/>
      <c r="D251" s="217" t="s">
        <v>101</v>
      </c>
      <c r="E251" s="218">
        <v>1000</v>
      </c>
    </row>
    <row r="252" spans="2:5" ht="15.75" x14ac:dyDescent="0.25">
      <c r="B252" s="219" t="s">
        <v>171</v>
      </c>
      <c r="C252" s="220" t="s">
        <v>90</v>
      </c>
      <c r="D252" s="221"/>
      <c r="E252" s="222"/>
    </row>
    <row r="253" spans="2:5" ht="15.75" x14ac:dyDescent="0.25">
      <c r="B253" s="206"/>
      <c r="C253" s="223" t="s">
        <v>91</v>
      </c>
      <c r="D253" s="224" t="s">
        <v>169</v>
      </c>
      <c r="E253" s="212">
        <v>700</v>
      </c>
    </row>
    <row r="254" spans="2:5" ht="15.75" x14ac:dyDescent="0.25">
      <c r="B254" s="206"/>
      <c r="C254" s="223" t="s">
        <v>93</v>
      </c>
      <c r="D254" s="209"/>
      <c r="E254" s="225"/>
    </row>
    <row r="255" spans="2:5" ht="15.75" x14ac:dyDescent="0.25">
      <c r="B255" s="206"/>
      <c r="C255" s="223" t="s">
        <v>95</v>
      </c>
      <c r="D255" s="209"/>
      <c r="E255" s="225"/>
    </row>
    <row r="256" spans="2:5" ht="15.75" x14ac:dyDescent="0.25">
      <c r="B256" s="206"/>
      <c r="C256" s="223" t="s">
        <v>96</v>
      </c>
      <c r="D256" s="209"/>
      <c r="E256" s="225"/>
    </row>
    <row r="257" spans="2:5" ht="15.75" x14ac:dyDescent="0.25">
      <c r="B257" s="206"/>
      <c r="C257" s="223" t="s">
        <v>97</v>
      </c>
      <c r="D257" s="209"/>
      <c r="E257" s="225"/>
    </row>
    <row r="258" spans="2:5" ht="15.75" x14ac:dyDescent="0.25">
      <c r="B258" s="206"/>
      <c r="C258" s="223" t="s">
        <v>98</v>
      </c>
      <c r="D258" s="209"/>
      <c r="E258" s="225"/>
    </row>
    <row r="259" spans="2:5" ht="15.75" x14ac:dyDescent="0.25">
      <c r="B259" s="206"/>
      <c r="C259" s="223" t="s">
        <v>109</v>
      </c>
      <c r="D259" s="209"/>
      <c r="E259" s="225"/>
    </row>
    <row r="260" spans="2:5" ht="31.5" x14ac:dyDescent="0.25">
      <c r="B260" s="206"/>
      <c r="C260" s="223" t="s">
        <v>100</v>
      </c>
      <c r="D260" s="226" t="s">
        <v>172</v>
      </c>
      <c r="E260" s="227">
        <v>300</v>
      </c>
    </row>
    <row r="261" spans="2:5" ht="16.5" thickBot="1" x14ac:dyDescent="0.3">
      <c r="B261" s="214"/>
      <c r="C261" s="214"/>
      <c r="D261" s="217" t="s">
        <v>101</v>
      </c>
      <c r="E261" s="218">
        <v>1000</v>
      </c>
    </row>
    <row r="262" spans="2:5" ht="30" x14ac:dyDescent="0.25">
      <c r="B262" s="228" t="s">
        <v>173</v>
      </c>
      <c r="C262" s="220" t="s">
        <v>90</v>
      </c>
      <c r="D262" s="221"/>
      <c r="E262" s="229"/>
    </row>
    <row r="263" spans="2:5" ht="31.5" x14ac:dyDescent="0.25">
      <c r="B263" s="206"/>
      <c r="C263" s="223" t="s">
        <v>91</v>
      </c>
      <c r="D263" s="191" t="s">
        <v>150</v>
      </c>
      <c r="E263" s="212">
        <v>1000</v>
      </c>
    </row>
    <row r="264" spans="2:5" ht="15.75" x14ac:dyDescent="0.25">
      <c r="B264" s="206"/>
      <c r="C264" s="223" t="s">
        <v>93</v>
      </c>
      <c r="D264" s="209"/>
      <c r="E264" s="225"/>
    </row>
    <row r="265" spans="2:5" ht="15.75" x14ac:dyDescent="0.25">
      <c r="B265" s="206"/>
      <c r="C265" s="223" t="s">
        <v>95</v>
      </c>
      <c r="D265" s="209"/>
      <c r="E265" s="225"/>
    </row>
    <row r="266" spans="2:5" ht="15.75" x14ac:dyDescent="0.25">
      <c r="B266" s="206"/>
      <c r="C266" s="223" t="s">
        <v>96</v>
      </c>
      <c r="D266" s="209"/>
      <c r="E266" s="225"/>
    </row>
    <row r="267" spans="2:5" ht="15.75" x14ac:dyDescent="0.25">
      <c r="B267" s="206"/>
      <c r="C267" s="223" t="s">
        <v>97</v>
      </c>
      <c r="D267" s="209"/>
      <c r="E267" s="225"/>
    </row>
    <row r="268" spans="2:5" ht="15.75" x14ac:dyDescent="0.25">
      <c r="B268" s="206"/>
      <c r="C268" s="223" t="s">
        <v>98</v>
      </c>
      <c r="D268" s="209"/>
      <c r="E268" s="225"/>
    </row>
    <row r="269" spans="2:5" ht="15.75" x14ac:dyDescent="0.25">
      <c r="B269" s="206"/>
      <c r="C269" s="223" t="s">
        <v>109</v>
      </c>
      <c r="D269" s="209"/>
      <c r="E269" s="225"/>
    </row>
    <row r="270" spans="2:5" ht="30" x14ac:dyDescent="0.25">
      <c r="B270" s="206"/>
      <c r="C270" s="223" t="s">
        <v>100</v>
      </c>
      <c r="D270" s="230" t="s">
        <v>174</v>
      </c>
      <c r="E270" s="227">
        <v>500</v>
      </c>
    </row>
    <row r="271" spans="2:5" ht="16.5" thickBot="1" x14ac:dyDescent="0.3">
      <c r="B271" s="214"/>
      <c r="C271" s="214"/>
      <c r="D271" s="217" t="s">
        <v>101</v>
      </c>
      <c r="E271" s="218">
        <v>1500</v>
      </c>
    </row>
    <row r="272" spans="2:5" ht="15.75" x14ac:dyDescent="0.25">
      <c r="B272" s="231" t="s">
        <v>175</v>
      </c>
      <c r="C272" s="220" t="s">
        <v>90</v>
      </c>
      <c r="D272" s="221"/>
      <c r="E272" s="222"/>
    </row>
    <row r="273" spans="2:5" ht="31.5" x14ac:dyDescent="0.25">
      <c r="B273" s="206"/>
      <c r="C273" s="223" t="s">
        <v>91</v>
      </c>
      <c r="D273" s="226" t="s">
        <v>150</v>
      </c>
      <c r="E273" s="212">
        <v>1000</v>
      </c>
    </row>
    <row r="274" spans="2:5" ht="15.75" x14ac:dyDescent="0.25">
      <c r="B274" s="206"/>
      <c r="C274" s="223" t="s">
        <v>93</v>
      </c>
      <c r="D274" s="209"/>
      <c r="E274" s="225"/>
    </row>
    <row r="275" spans="2:5" ht="15.75" x14ac:dyDescent="0.25">
      <c r="B275" s="206"/>
      <c r="C275" s="223" t="s">
        <v>95</v>
      </c>
      <c r="D275" s="209"/>
      <c r="E275" s="225"/>
    </row>
    <row r="276" spans="2:5" ht="15.75" x14ac:dyDescent="0.25">
      <c r="B276" s="206"/>
      <c r="C276" s="223" t="s">
        <v>96</v>
      </c>
      <c r="D276" s="209"/>
      <c r="E276" s="225"/>
    </row>
    <row r="277" spans="2:5" ht="15.75" x14ac:dyDescent="0.25">
      <c r="B277" s="206"/>
      <c r="C277" s="223" t="s">
        <v>97</v>
      </c>
      <c r="D277" s="209"/>
      <c r="E277" s="225"/>
    </row>
    <row r="278" spans="2:5" ht="15.75" x14ac:dyDescent="0.25">
      <c r="B278" s="206"/>
      <c r="C278" s="223" t="s">
        <v>98</v>
      </c>
      <c r="D278" s="209"/>
      <c r="E278" s="225"/>
    </row>
    <row r="279" spans="2:5" ht="15.75" x14ac:dyDescent="0.25">
      <c r="B279" s="206"/>
      <c r="C279" s="223" t="s">
        <v>109</v>
      </c>
      <c r="D279" s="209"/>
      <c r="E279" s="225"/>
    </row>
    <row r="280" spans="2:5" ht="31.5" x14ac:dyDescent="0.25">
      <c r="B280" s="206"/>
      <c r="C280" s="223" t="s">
        <v>100</v>
      </c>
      <c r="D280" s="226" t="s">
        <v>174</v>
      </c>
      <c r="E280" s="227">
        <v>500</v>
      </c>
    </row>
    <row r="281" spans="2:5" ht="16.5" thickBot="1" x14ac:dyDescent="0.3">
      <c r="B281" s="214"/>
      <c r="C281" s="214"/>
      <c r="D281" s="217" t="s">
        <v>101</v>
      </c>
      <c r="E281" s="218">
        <v>1500</v>
      </c>
    </row>
    <row r="282" spans="2:5" ht="15.75" x14ac:dyDescent="0.25">
      <c r="B282" s="231" t="s">
        <v>176</v>
      </c>
      <c r="C282" s="220" t="s">
        <v>90</v>
      </c>
      <c r="D282" s="221"/>
      <c r="E282" s="222"/>
    </row>
    <row r="283" spans="2:5" ht="31.5" x14ac:dyDescent="0.25">
      <c r="B283" s="206"/>
      <c r="C283" s="223" t="s">
        <v>91</v>
      </c>
      <c r="D283" s="209" t="s">
        <v>177</v>
      </c>
      <c r="E283" s="212">
        <v>400</v>
      </c>
    </row>
    <row r="284" spans="2:5" ht="15.75" x14ac:dyDescent="0.25">
      <c r="B284" s="206"/>
      <c r="C284" s="223" t="s">
        <v>93</v>
      </c>
      <c r="D284" s="209"/>
      <c r="E284" s="225"/>
    </row>
    <row r="285" spans="2:5" ht="15.75" x14ac:dyDescent="0.25">
      <c r="B285" s="206"/>
      <c r="C285" s="223" t="s">
        <v>95</v>
      </c>
      <c r="D285" s="209"/>
      <c r="E285" s="225"/>
    </row>
    <row r="286" spans="2:5" ht="15.75" x14ac:dyDescent="0.25">
      <c r="B286" s="206"/>
      <c r="C286" s="223" t="s">
        <v>96</v>
      </c>
      <c r="D286" s="209"/>
      <c r="E286" s="225"/>
    </row>
    <row r="287" spans="2:5" ht="15.75" x14ac:dyDescent="0.25">
      <c r="B287" s="206"/>
      <c r="C287" s="223" t="s">
        <v>97</v>
      </c>
      <c r="D287" s="209"/>
      <c r="E287" s="232"/>
    </row>
    <row r="288" spans="2:5" ht="15.75" x14ac:dyDescent="0.25">
      <c r="B288" s="206"/>
      <c r="C288" s="223" t="s">
        <v>98</v>
      </c>
      <c r="D288" s="209" t="s">
        <v>178</v>
      </c>
      <c r="E288" s="233">
        <v>300</v>
      </c>
    </row>
    <row r="289" spans="2:5" ht="15.75" x14ac:dyDescent="0.25">
      <c r="B289" s="206"/>
      <c r="C289" s="223" t="s">
        <v>109</v>
      </c>
      <c r="D289" s="209"/>
      <c r="E289" s="225"/>
    </row>
    <row r="290" spans="2:5" ht="31.5" x14ac:dyDescent="0.25">
      <c r="B290" s="206"/>
      <c r="C290" s="223" t="s">
        <v>100</v>
      </c>
      <c r="D290" s="209" t="s">
        <v>179</v>
      </c>
      <c r="E290" s="227">
        <v>1000</v>
      </c>
    </row>
    <row r="291" spans="2:5" ht="16.5" thickBot="1" x14ac:dyDescent="0.3">
      <c r="B291" s="214"/>
      <c r="C291" s="214"/>
      <c r="D291" s="217" t="s">
        <v>101</v>
      </c>
      <c r="E291" s="218">
        <v>1700</v>
      </c>
    </row>
    <row r="292" spans="2:5" ht="15.75" x14ac:dyDescent="0.25">
      <c r="B292" s="219" t="s">
        <v>180</v>
      </c>
      <c r="C292" s="220" t="s">
        <v>90</v>
      </c>
      <c r="D292" s="221"/>
      <c r="E292" s="222"/>
    </row>
    <row r="293" spans="2:5" ht="15.75" x14ac:dyDescent="0.25">
      <c r="B293" s="206"/>
      <c r="C293" s="223" t="s">
        <v>91</v>
      </c>
      <c r="D293" s="209"/>
      <c r="E293" s="210"/>
    </row>
    <row r="294" spans="2:5" ht="47.25" x14ac:dyDescent="0.25">
      <c r="B294" s="206"/>
      <c r="C294" s="223" t="s">
        <v>93</v>
      </c>
      <c r="D294" s="209" t="s">
        <v>181</v>
      </c>
      <c r="E294" s="227">
        <v>8325</v>
      </c>
    </row>
    <row r="295" spans="2:5" ht="15.75" x14ac:dyDescent="0.25">
      <c r="B295" s="206"/>
      <c r="C295" s="223" t="s">
        <v>95</v>
      </c>
      <c r="D295" s="209"/>
      <c r="E295" s="225"/>
    </row>
    <row r="296" spans="2:5" ht="15.75" x14ac:dyDescent="0.25">
      <c r="B296" s="206"/>
      <c r="C296" s="223" t="s">
        <v>96</v>
      </c>
      <c r="D296" s="209"/>
      <c r="E296" s="225"/>
    </row>
    <row r="297" spans="2:5" ht="15.75" x14ac:dyDescent="0.25">
      <c r="B297" s="206"/>
      <c r="C297" s="223" t="s">
        <v>97</v>
      </c>
      <c r="D297" s="209"/>
      <c r="E297" s="225"/>
    </row>
    <row r="298" spans="2:5" ht="15.75" x14ac:dyDescent="0.25">
      <c r="B298" s="206"/>
      <c r="C298" s="223" t="s">
        <v>98</v>
      </c>
      <c r="D298" s="209"/>
      <c r="E298" s="225"/>
    </row>
    <row r="299" spans="2:5" ht="15.75" x14ac:dyDescent="0.25">
      <c r="B299" s="206"/>
      <c r="C299" s="223" t="s">
        <v>109</v>
      </c>
      <c r="D299" s="209"/>
      <c r="E299" s="225"/>
    </row>
    <row r="300" spans="2:5" ht="15.75" x14ac:dyDescent="0.25">
      <c r="B300" s="206"/>
      <c r="C300" s="223" t="s">
        <v>100</v>
      </c>
      <c r="D300" s="209"/>
      <c r="E300" s="225"/>
    </row>
    <row r="301" spans="2:5" ht="16.5" thickBot="1" x14ac:dyDescent="0.3">
      <c r="B301" s="214"/>
      <c r="C301" s="214"/>
      <c r="D301" s="217" t="s">
        <v>101</v>
      </c>
      <c r="E301" s="218">
        <v>8325</v>
      </c>
    </row>
    <row r="302" spans="2:5" ht="16.5" thickBot="1" x14ac:dyDescent="0.3">
      <c r="B302" s="206"/>
      <c r="C302" s="223"/>
      <c r="D302" s="234"/>
      <c r="E302" s="235"/>
    </row>
    <row r="303" spans="2:5" ht="16.5" thickBot="1" x14ac:dyDescent="0.3">
      <c r="B303" s="236"/>
      <c r="C303" s="236"/>
      <c r="D303" s="237" t="s">
        <v>103</v>
      </c>
      <c r="E303" s="277">
        <v>15025</v>
      </c>
    </row>
    <row r="304" spans="2:5" ht="15.75" x14ac:dyDescent="0.25">
      <c r="B304" s="185"/>
      <c r="C304" s="185"/>
      <c r="D304" s="185"/>
      <c r="E304" s="199"/>
    </row>
    <row r="305" spans="2:5" ht="31.5" x14ac:dyDescent="0.25">
      <c r="B305" s="265" t="s">
        <v>182</v>
      </c>
      <c r="C305" s="265"/>
      <c r="D305" s="266"/>
      <c r="E305" s="267"/>
    </row>
    <row r="306" spans="2:5" ht="31.5" x14ac:dyDescent="0.25">
      <c r="B306" s="161" t="s">
        <v>183</v>
      </c>
      <c r="C306" s="162" t="s">
        <v>90</v>
      </c>
      <c r="D306" s="163" t="s">
        <v>106</v>
      </c>
      <c r="E306" s="164"/>
    </row>
    <row r="307" spans="2:5" ht="31.5" x14ac:dyDescent="0.25">
      <c r="B307" s="165"/>
      <c r="C307" s="162" t="s">
        <v>91</v>
      </c>
      <c r="D307" s="163" t="s">
        <v>107</v>
      </c>
      <c r="E307" s="167">
        <v>540</v>
      </c>
    </row>
    <row r="308" spans="2:5" ht="15.75" x14ac:dyDescent="0.25">
      <c r="B308" s="165"/>
      <c r="C308" s="162" t="s">
        <v>93</v>
      </c>
      <c r="D308" s="163"/>
      <c r="E308" s="164"/>
    </row>
    <row r="309" spans="2:5" ht="15.75" x14ac:dyDescent="0.25">
      <c r="B309" s="165"/>
      <c r="C309" s="162" t="s">
        <v>95</v>
      </c>
      <c r="D309" s="163"/>
      <c r="E309" s="164"/>
    </row>
    <row r="310" spans="2:5" ht="15.75" x14ac:dyDescent="0.25">
      <c r="B310" s="165"/>
      <c r="C310" s="162" t="s">
        <v>96</v>
      </c>
      <c r="D310" s="163"/>
      <c r="E310" s="164"/>
    </row>
    <row r="311" spans="2:5" ht="15.75" x14ac:dyDescent="0.25">
      <c r="B311" s="165"/>
      <c r="C311" s="162" t="s">
        <v>97</v>
      </c>
      <c r="D311" s="163"/>
      <c r="E311" s="164"/>
    </row>
    <row r="312" spans="2:5" ht="31.5" x14ac:dyDescent="0.25">
      <c r="B312" s="165"/>
      <c r="C312" s="162" t="s">
        <v>98</v>
      </c>
      <c r="D312" s="163" t="s">
        <v>108</v>
      </c>
      <c r="E312" s="167">
        <v>1000</v>
      </c>
    </row>
    <row r="313" spans="2:5" ht="15.75" x14ac:dyDescent="0.25">
      <c r="B313" s="162"/>
      <c r="C313" s="162" t="s">
        <v>109</v>
      </c>
      <c r="D313" s="163"/>
      <c r="E313" s="164"/>
    </row>
    <row r="314" spans="2:5" ht="31.5" x14ac:dyDescent="0.25">
      <c r="B314" s="168"/>
      <c r="C314" s="162" t="s">
        <v>100</v>
      </c>
      <c r="D314" s="163" t="s">
        <v>184</v>
      </c>
      <c r="E314" s="167">
        <v>1000</v>
      </c>
    </row>
    <row r="315" spans="2:5" ht="16.5" thickBot="1" x14ac:dyDescent="0.3">
      <c r="B315" s="170"/>
      <c r="C315" s="171"/>
      <c r="D315" s="172" t="s">
        <v>101</v>
      </c>
      <c r="E315" s="173">
        <v>2540</v>
      </c>
    </row>
    <row r="316" spans="2:5" ht="16.5" thickBot="1" x14ac:dyDescent="0.3">
      <c r="B316" s="196"/>
      <c r="C316" s="196"/>
      <c r="D316" s="197" t="s">
        <v>103</v>
      </c>
      <c r="E316" s="244">
        <v>2540</v>
      </c>
    </row>
    <row r="317" spans="2:5" ht="15.75" x14ac:dyDescent="0.25">
      <c r="B317" s="185"/>
      <c r="C317" s="185"/>
      <c r="D317" s="185"/>
      <c r="E317" s="199"/>
    </row>
    <row r="318" spans="2:5" ht="31.5" x14ac:dyDescent="0.25">
      <c r="B318" s="265" t="s">
        <v>185</v>
      </c>
      <c r="C318" s="265"/>
      <c r="D318" s="266"/>
      <c r="E318" s="267"/>
    </row>
    <row r="319" spans="2:5" ht="15.75" x14ac:dyDescent="0.25">
      <c r="B319" s="161" t="s">
        <v>186</v>
      </c>
      <c r="C319" s="162" t="s">
        <v>90</v>
      </c>
      <c r="D319" s="163" t="s">
        <v>187</v>
      </c>
      <c r="E319" s="238">
        <v>700</v>
      </c>
    </row>
    <row r="320" spans="2:5" ht="15.75" x14ac:dyDescent="0.25">
      <c r="B320" s="165"/>
      <c r="C320" s="162" t="s">
        <v>91</v>
      </c>
      <c r="D320" s="160" t="s">
        <v>188</v>
      </c>
      <c r="E320" s="238">
        <v>2000</v>
      </c>
    </row>
    <row r="321" spans="2:5" ht="15.75" x14ac:dyDescent="0.25">
      <c r="B321" s="165"/>
      <c r="C321" s="162" t="s">
        <v>93</v>
      </c>
      <c r="D321" s="160"/>
      <c r="E321" s="239"/>
    </row>
    <row r="322" spans="2:5" ht="15.75" x14ac:dyDescent="0.25">
      <c r="B322" s="165"/>
      <c r="C322" s="162" t="s">
        <v>95</v>
      </c>
      <c r="D322" s="160" t="s">
        <v>189</v>
      </c>
      <c r="E322" s="238">
        <v>1000</v>
      </c>
    </row>
    <row r="323" spans="2:5" ht="15.75" x14ac:dyDescent="0.25">
      <c r="B323" s="165"/>
      <c r="C323" s="162" t="s">
        <v>96</v>
      </c>
      <c r="D323" s="163"/>
      <c r="E323" s="239"/>
    </row>
    <row r="324" spans="2:5" ht="15.75" x14ac:dyDescent="0.25">
      <c r="B324" s="165"/>
      <c r="C324" s="162" t="s">
        <v>97</v>
      </c>
      <c r="D324" s="160"/>
      <c r="E324" s="239"/>
    </row>
    <row r="325" spans="2:5" ht="15.75" x14ac:dyDescent="0.25">
      <c r="B325" s="165"/>
      <c r="C325" s="162" t="s">
        <v>98</v>
      </c>
      <c r="D325" s="163"/>
      <c r="E325" s="239"/>
    </row>
    <row r="326" spans="2:5" ht="15.75" x14ac:dyDescent="0.25">
      <c r="B326" s="162"/>
      <c r="C326" s="162" t="s">
        <v>99</v>
      </c>
      <c r="D326" s="160" t="s">
        <v>190</v>
      </c>
      <c r="E326" s="238">
        <v>2000</v>
      </c>
    </row>
    <row r="327" spans="2:5" ht="31.5" x14ac:dyDescent="0.25">
      <c r="B327" s="168"/>
      <c r="C327" s="162" t="s">
        <v>100</v>
      </c>
      <c r="D327" s="163" t="s">
        <v>191</v>
      </c>
      <c r="E327" s="238">
        <v>2500</v>
      </c>
    </row>
    <row r="328" spans="2:5" ht="16.5" thickBot="1" x14ac:dyDescent="0.3">
      <c r="B328" s="170"/>
      <c r="C328" s="171"/>
      <c r="D328" s="172" t="s">
        <v>101</v>
      </c>
      <c r="E328" s="173">
        <v>8200</v>
      </c>
    </row>
    <row r="329" spans="2:5" ht="15.75" x14ac:dyDescent="0.25">
      <c r="B329" s="189" t="s">
        <v>192</v>
      </c>
      <c r="C329" s="174" t="s">
        <v>90</v>
      </c>
      <c r="D329" s="175"/>
      <c r="E329" s="240"/>
    </row>
    <row r="330" spans="2:5" ht="15.75" x14ac:dyDescent="0.25">
      <c r="B330" s="160"/>
      <c r="C330" s="177" t="s">
        <v>91</v>
      </c>
      <c r="D330" s="163"/>
      <c r="E330" s="239"/>
    </row>
    <row r="331" spans="2:5" ht="15.75" x14ac:dyDescent="0.25">
      <c r="B331" s="160"/>
      <c r="C331" s="177" t="s">
        <v>93</v>
      </c>
      <c r="D331" s="163"/>
      <c r="E331" s="241"/>
    </row>
    <row r="332" spans="2:5" ht="15.75" x14ac:dyDescent="0.25">
      <c r="B332" s="160"/>
      <c r="C332" s="177" t="s">
        <v>95</v>
      </c>
      <c r="D332" s="160" t="s">
        <v>189</v>
      </c>
      <c r="E332" s="242">
        <v>2500</v>
      </c>
    </row>
    <row r="333" spans="2:5" ht="15.75" x14ac:dyDescent="0.25">
      <c r="B333" s="160"/>
      <c r="C333" s="177" t="s">
        <v>96</v>
      </c>
      <c r="D333" s="160"/>
      <c r="E333" s="241"/>
    </row>
    <row r="334" spans="2:5" ht="15.75" x14ac:dyDescent="0.25">
      <c r="B334" s="160"/>
      <c r="C334" s="177" t="s">
        <v>97</v>
      </c>
      <c r="D334" s="160"/>
      <c r="E334" s="241"/>
    </row>
    <row r="335" spans="2:5" ht="15.75" x14ac:dyDescent="0.25">
      <c r="B335" s="160"/>
      <c r="C335" s="177" t="s">
        <v>98</v>
      </c>
      <c r="D335" s="160"/>
      <c r="E335" s="241"/>
    </row>
    <row r="336" spans="2:5" ht="15.75" x14ac:dyDescent="0.25">
      <c r="B336" s="160"/>
      <c r="C336" s="162" t="s">
        <v>99</v>
      </c>
      <c r="D336" s="160"/>
      <c r="E336" s="241"/>
    </row>
    <row r="337" spans="2:5" ht="31.5" x14ac:dyDescent="0.25">
      <c r="B337" s="160"/>
      <c r="C337" s="177" t="s">
        <v>100</v>
      </c>
      <c r="D337" s="163" t="s">
        <v>193</v>
      </c>
      <c r="E337" s="242">
        <v>6000</v>
      </c>
    </row>
    <row r="338" spans="2:5" ht="16.5" thickBot="1" x14ac:dyDescent="0.3">
      <c r="B338" s="169"/>
      <c r="C338" s="169"/>
      <c r="D338" s="172" t="s">
        <v>101</v>
      </c>
      <c r="E338" s="173">
        <v>8500</v>
      </c>
    </row>
    <row r="339" spans="2:5" ht="15.75" x14ac:dyDescent="0.25">
      <c r="B339" s="189" t="s">
        <v>194</v>
      </c>
      <c r="C339" s="174" t="s">
        <v>90</v>
      </c>
      <c r="D339" s="175"/>
      <c r="E339" s="176"/>
    </row>
    <row r="340" spans="2:5" ht="15.75" x14ac:dyDescent="0.25">
      <c r="B340" s="160"/>
      <c r="C340" s="177" t="s">
        <v>91</v>
      </c>
      <c r="D340" s="163" t="s">
        <v>195</v>
      </c>
      <c r="E340" s="167">
        <v>1200</v>
      </c>
    </row>
    <row r="341" spans="2:5" ht="15.75" x14ac:dyDescent="0.25">
      <c r="B341" s="160"/>
      <c r="C341" s="177" t="s">
        <v>93</v>
      </c>
      <c r="D341" s="163"/>
      <c r="E341" s="178"/>
    </row>
    <row r="342" spans="2:5" ht="15.75" x14ac:dyDescent="0.25">
      <c r="B342" s="160"/>
      <c r="C342" s="177" t="s">
        <v>95</v>
      </c>
      <c r="D342" s="160"/>
      <c r="E342" s="178"/>
    </row>
    <row r="343" spans="2:5" ht="15.75" x14ac:dyDescent="0.25">
      <c r="B343" s="160"/>
      <c r="C343" s="177" t="s">
        <v>96</v>
      </c>
      <c r="D343" s="160"/>
      <c r="E343" s="178"/>
    </row>
    <row r="344" spans="2:5" ht="15.75" x14ac:dyDescent="0.25">
      <c r="B344" s="160"/>
      <c r="C344" s="177" t="s">
        <v>97</v>
      </c>
      <c r="D344" s="160"/>
      <c r="E344" s="178"/>
    </row>
    <row r="345" spans="2:5" ht="15.75" x14ac:dyDescent="0.25">
      <c r="B345" s="160"/>
      <c r="C345" s="177" t="s">
        <v>98</v>
      </c>
      <c r="D345" s="160"/>
      <c r="E345" s="178"/>
    </row>
    <row r="346" spans="2:5" ht="15.75" x14ac:dyDescent="0.25">
      <c r="B346" s="160"/>
      <c r="C346" s="162" t="s">
        <v>99</v>
      </c>
      <c r="D346" s="160"/>
      <c r="E346" s="178"/>
    </row>
    <row r="347" spans="2:5" ht="31.5" x14ac:dyDescent="0.25">
      <c r="B347" s="160"/>
      <c r="C347" s="177" t="s">
        <v>100</v>
      </c>
      <c r="D347" s="163" t="s">
        <v>196</v>
      </c>
      <c r="E347" s="179">
        <v>1500</v>
      </c>
    </row>
    <row r="348" spans="2:5" ht="16.5" thickBot="1" x14ac:dyDescent="0.3">
      <c r="B348" s="169"/>
      <c r="C348" s="169"/>
      <c r="D348" s="172" t="s">
        <v>101</v>
      </c>
      <c r="E348" s="173">
        <v>2700</v>
      </c>
    </row>
    <row r="349" spans="2:5" ht="15.75" x14ac:dyDescent="0.25">
      <c r="B349" s="189" t="s">
        <v>197</v>
      </c>
      <c r="C349" s="174" t="s">
        <v>90</v>
      </c>
      <c r="D349" s="175"/>
      <c r="E349" s="240"/>
    </row>
    <row r="350" spans="2:5" ht="15.75" x14ac:dyDescent="0.25">
      <c r="B350" s="160"/>
      <c r="C350" s="177" t="s">
        <v>91</v>
      </c>
      <c r="D350" s="163"/>
      <c r="E350" s="239"/>
    </row>
    <row r="351" spans="2:5" ht="15.75" x14ac:dyDescent="0.25">
      <c r="B351" s="160"/>
      <c r="C351" s="177" t="s">
        <v>93</v>
      </c>
      <c r="D351" s="163"/>
      <c r="E351" s="241"/>
    </row>
    <row r="352" spans="2:5" ht="15.75" x14ac:dyDescent="0.25">
      <c r="B352" s="160"/>
      <c r="C352" s="177" t="s">
        <v>95</v>
      </c>
      <c r="D352" s="160" t="s">
        <v>189</v>
      </c>
      <c r="E352" s="242">
        <v>1500</v>
      </c>
    </row>
    <row r="353" spans="2:5" ht="15.75" x14ac:dyDescent="0.25">
      <c r="B353" s="160"/>
      <c r="C353" s="177" t="s">
        <v>96</v>
      </c>
      <c r="D353" s="160"/>
      <c r="E353" s="241"/>
    </row>
    <row r="354" spans="2:5" ht="15.75" x14ac:dyDescent="0.25">
      <c r="B354" s="160"/>
      <c r="C354" s="177" t="s">
        <v>97</v>
      </c>
      <c r="D354" s="160"/>
      <c r="E354" s="241"/>
    </row>
    <row r="355" spans="2:5" ht="15.75" x14ac:dyDescent="0.25">
      <c r="B355" s="160"/>
      <c r="C355" s="177" t="s">
        <v>98</v>
      </c>
      <c r="D355" s="160"/>
      <c r="E355" s="241"/>
    </row>
    <row r="356" spans="2:5" ht="15.75" x14ac:dyDescent="0.25">
      <c r="B356" s="160"/>
      <c r="C356" s="162" t="s">
        <v>99</v>
      </c>
      <c r="D356" s="160"/>
      <c r="E356" s="241"/>
    </row>
    <row r="357" spans="2:5" ht="31.5" x14ac:dyDescent="0.25">
      <c r="B357" s="160"/>
      <c r="C357" s="177" t="s">
        <v>100</v>
      </c>
      <c r="D357" s="163" t="s">
        <v>198</v>
      </c>
      <c r="E357" s="242">
        <v>3000</v>
      </c>
    </row>
    <row r="358" spans="2:5" ht="16.5" thickBot="1" x14ac:dyDescent="0.3">
      <c r="B358" s="169"/>
      <c r="C358" s="169"/>
      <c r="D358" s="172" t="s">
        <v>101</v>
      </c>
      <c r="E358" s="173">
        <v>4500</v>
      </c>
    </row>
    <row r="359" spans="2:5" ht="15.75" x14ac:dyDescent="0.25">
      <c r="B359" s="189" t="s">
        <v>199</v>
      </c>
      <c r="C359" s="174" t="s">
        <v>90</v>
      </c>
      <c r="D359" s="175"/>
      <c r="E359" s="240"/>
    </row>
    <row r="360" spans="2:5" ht="15.75" x14ac:dyDescent="0.25">
      <c r="B360" s="160"/>
      <c r="C360" s="177" t="s">
        <v>91</v>
      </c>
      <c r="D360" s="163"/>
      <c r="E360" s="239"/>
    </row>
    <row r="361" spans="2:5" ht="15.75" x14ac:dyDescent="0.25">
      <c r="B361" s="160"/>
      <c r="C361" s="177" t="s">
        <v>93</v>
      </c>
      <c r="D361" s="163" t="s">
        <v>200</v>
      </c>
      <c r="E361" s="242">
        <v>9000</v>
      </c>
    </row>
    <row r="362" spans="2:5" ht="15.75" x14ac:dyDescent="0.25">
      <c r="B362" s="160"/>
      <c r="C362" s="177" t="s">
        <v>95</v>
      </c>
      <c r="D362" s="160" t="s">
        <v>201</v>
      </c>
      <c r="E362" s="242">
        <v>16900</v>
      </c>
    </row>
    <row r="363" spans="2:5" ht="15.75" x14ac:dyDescent="0.25">
      <c r="B363" s="160"/>
      <c r="C363" s="177" t="s">
        <v>96</v>
      </c>
      <c r="D363" s="160"/>
      <c r="E363" s="241"/>
    </row>
    <row r="364" spans="2:5" ht="15.75" x14ac:dyDescent="0.25">
      <c r="B364" s="160"/>
      <c r="C364" s="177" t="s">
        <v>97</v>
      </c>
      <c r="D364" s="160"/>
      <c r="E364" s="241"/>
    </row>
    <row r="365" spans="2:5" ht="15.75" x14ac:dyDescent="0.25">
      <c r="B365" s="160"/>
      <c r="C365" s="177" t="s">
        <v>98</v>
      </c>
      <c r="D365" s="160"/>
      <c r="E365" s="241"/>
    </row>
    <row r="366" spans="2:5" ht="15.75" x14ac:dyDescent="0.25">
      <c r="B366" s="160"/>
      <c r="C366" s="162" t="s">
        <v>99</v>
      </c>
      <c r="D366" s="160"/>
      <c r="E366" s="241"/>
    </row>
    <row r="367" spans="2:5" ht="15.75" x14ac:dyDescent="0.25">
      <c r="B367" s="160"/>
      <c r="C367" s="177" t="s">
        <v>100</v>
      </c>
      <c r="D367" s="160"/>
      <c r="E367" s="241"/>
    </row>
    <row r="368" spans="2:5" ht="16.5" thickBot="1" x14ac:dyDescent="0.3">
      <c r="B368" s="169"/>
      <c r="C368" s="192"/>
      <c r="D368" s="172" t="s">
        <v>101</v>
      </c>
      <c r="E368" s="173">
        <v>25900</v>
      </c>
    </row>
    <row r="369" spans="2:5" ht="16.5" thickBot="1" x14ac:dyDescent="0.3">
      <c r="B369" s="196"/>
      <c r="C369" s="196"/>
      <c r="D369" s="202" t="s">
        <v>103</v>
      </c>
      <c r="E369" s="277">
        <v>49800</v>
      </c>
    </row>
    <row r="370" spans="2:5" ht="15.75" x14ac:dyDescent="0.25">
      <c r="B370" s="185"/>
      <c r="C370" s="185"/>
      <c r="D370" s="185"/>
      <c r="E370" s="199"/>
    </row>
    <row r="371" spans="2:5" ht="31.5" x14ac:dyDescent="0.25">
      <c r="B371" s="265" t="s">
        <v>202</v>
      </c>
      <c r="C371" s="265"/>
      <c r="D371" s="266"/>
      <c r="E371" s="267"/>
    </row>
    <row r="372" spans="2:5" ht="31.5" x14ac:dyDescent="0.25">
      <c r="B372" s="161" t="s">
        <v>203</v>
      </c>
      <c r="C372" s="162" t="s">
        <v>90</v>
      </c>
      <c r="D372" s="163"/>
      <c r="E372" s="164"/>
    </row>
    <row r="373" spans="2:5" ht="15.75" x14ac:dyDescent="0.25">
      <c r="B373" s="165"/>
      <c r="C373" s="162" t="s">
        <v>91</v>
      </c>
      <c r="D373" s="160"/>
      <c r="E373" s="164"/>
    </row>
    <row r="374" spans="2:5" ht="15.75" x14ac:dyDescent="0.25">
      <c r="B374" s="165"/>
      <c r="C374" s="162" t="s">
        <v>93</v>
      </c>
      <c r="D374" s="160"/>
      <c r="E374" s="164"/>
    </row>
    <row r="375" spans="2:5" ht="15.75" x14ac:dyDescent="0.25">
      <c r="B375" s="165"/>
      <c r="C375" s="162" t="s">
        <v>95</v>
      </c>
      <c r="D375" s="163" t="s">
        <v>204</v>
      </c>
      <c r="E375" s="167">
        <v>600</v>
      </c>
    </row>
    <row r="376" spans="2:5" ht="15.75" x14ac:dyDescent="0.25">
      <c r="B376" s="165"/>
      <c r="C376" s="162" t="s">
        <v>96</v>
      </c>
      <c r="D376" s="163"/>
      <c r="E376" s="164"/>
    </row>
    <row r="377" spans="2:5" ht="15.75" x14ac:dyDescent="0.25">
      <c r="B377" s="165"/>
      <c r="C377" s="162" t="s">
        <v>97</v>
      </c>
      <c r="D377" s="160"/>
      <c r="E377" s="164"/>
    </row>
    <row r="378" spans="2:5" ht="15.75" x14ac:dyDescent="0.25">
      <c r="B378" s="165"/>
      <c r="C378" s="162" t="s">
        <v>98</v>
      </c>
      <c r="D378" s="185"/>
      <c r="E378" s="164"/>
    </row>
    <row r="379" spans="2:5" ht="15.75" x14ac:dyDescent="0.25">
      <c r="B379" s="162"/>
      <c r="C379" s="162" t="s">
        <v>99</v>
      </c>
      <c r="D379" s="160"/>
      <c r="E379" s="164"/>
    </row>
    <row r="380" spans="2:5" ht="15.75" x14ac:dyDescent="0.25">
      <c r="B380" s="168"/>
      <c r="C380" s="162" t="s">
        <v>100</v>
      </c>
      <c r="D380" s="163" t="s">
        <v>205</v>
      </c>
      <c r="E380" s="167">
        <v>1500</v>
      </c>
    </row>
    <row r="381" spans="2:5" ht="16.5" thickBot="1" x14ac:dyDescent="0.3">
      <c r="B381" s="170"/>
      <c r="C381" s="171"/>
      <c r="D381" s="172" t="s">
        <v>101</v>
      </c>
      <c r="E381" s="243">
        <v>2100</v>
      </c>
    </row>
    <row r="382" spans="2:5" ht="15.75" x14ac:dyDescent="0.25">
      <c r="B382" s="189" t="s">
        <v>206</v>
      </c>
      <c r="C382" s="174" t="s">
        <v>90</v>
      </c>
      <c r="D382" s="175" t="s">
        <v>207</v>
      </c>
      <c r="E382" s="190">
        <v>400</v>
      </c>
    </row>
    <row r="383" spans="2:5" ht="15.75" x14ac:dyDescent="0.25">
      <c r="B383" s="160"/>
      <c r="C383" s="177" t="s">
        <v>91</v>
      </c>
      <c r="D383" s="163"/>
      <c r="E383" s="164"/>
    </row>
    <row r="384" spans="2:5" ht="15.75" x14ac:dyDescent="0.25">
      <c r="B384" s="160"/>
      <c r="C384" s="177" t="s">
        <v>93</v>
      </c>
      <c r="D384" s="163"/>
      <c r="E384" s="178"/>
    </row>
    <row r="385" spans="2:5" ht="31.5" x14ac:dyDescent="0.25">
      <c r="B385" s="160"/>
      <c r="C385" s="177" t="s">
        <v>95</v>
      </c>
      <c r="D385" s="163" t="s">
        <v>208</v>
      </c>
      <c r="E385" s="179">
        <v>500</v>
      </c>
    </row>
    <row r="386" spans="2:5" ht="31.5" x14ac:dyDescent="0.25">
      <c r="B386" s="160"/>
      <c r="C386" s="177" t="s">
        <v>96</v>
      </c>
      <c r="D386" s="163" t="s">
        <v>209</v>
      </c>
      <c r="E386" s="167">
        <v>800</v>
      </c>
    </row>
    <row r="387" spans="2:5" ht="15.75" x14ac:dyDescent="0.25">
      <c r="B387" s="160"/>
      <c r="C387" s="177" t="s">
        <v>97</v>
      </c>
      <c r="D387" s="160"/>
      <c r="E387" s="178"/>
    </row>
    <row r="388" spans="2:5" ht="15.75" x14ac:dyDescent="0.25">
      <c r="B388" s="160"/>
      <c r="C388" s="177" t="s">
        <v>98</v>
      </c>
      <c r="D388" s="163" t="s">
        <v>210</v>
      </c>
      <c r="E388" s="167">
        <v>2500</v>
      </c>
    </row>
    <row r="389" spans="2:5" ht="15.75" x14ac:dyDescent="0.25">
      <c r="B389" s="160"/>
      <c r="C389" s="162" t="s">
        <v>99</v>
      </c>
      <c r="D389" s="160"/>
      <c r="E389" s="178"/>
    </row>
    <row r="390" spans="2:5" ht="15.75" x14ac:dyDescent="0.25">
      <c r="B390" s="160"/>
      <c r="C390" s="177" t="s">
        <v>100</v>
      </c>
      <c r="D390" s="163" t="s">
        <v>205</v>
      </c>
      <c r="E390" s="167">
        <v>1500</v>
      </c>
    </row>
    <row r="391" spans="2:5" ht="16.5" thickBot="1" x14ac:dyDescent="0.3">
      <c r="B391" s="169"/>
      <c r="C391" s="169"/>
      <c r="D391" s="172" t="s">
        <v>101</v>
      </c>
      <c r="E391" s="173">
        <v>5700</v>
      </c>
    </row>
    <row r="392" spans="2:5" ht="16.5" thickBot="1" x14ac:dyDescent="0.3">
      <c r="B392" s="160"/>
      <c r="C392" s="177"/>
      <c r="D392" s="200"/>
      <c r="E392" s="201"/>
    </row>
    <row r="393" spans="2:5" ht="16.5" thickBot="1" x14ac:dyDescent="0.3">
      <c r="B393" s="196"/>
      <c r="C393" s="196"/>
      <c r="D393" s="202" t="s">
        <v>103</v>
      </c>
      <c r="E393" s="244">
        <v>7800</v>
      </c>
    </row>
    <row r="394" spans="2:5" ht="15.75" x14ac:dyDescent="0.25">
      <c r="B394" s="185"/>
      <c r="C394" s="185"/>
      <c r="D394" s="185"/>
      <c r="E394" s="199"/>
    </row>
    <row r="395" spans="2:5" ht="31.5" x14ac:dyDescent="0.25">
      <c r="B395" s="265" t="s">
        <v>211</v>
      </c>
      <c r="C395" s="265"/>
      <c r="D395" s="266"/>
      <c r="E395" s="267"/>
    </row>
    <row r="396" spans="2:5" ht="31.5" x14ac:dyDescent="0.25">
      <c r="B396" s="161" t="s">
        <v>212</v>
      </c>
      <c r="C396" s="162" t="s">
        <v>90</v>
      </c>
      <c r="D396" s="163"/>
      <c r="E396" s="164"/>
    </row>
    <row r="397" spans="2:5" ht="15.75" x14ac:dyDescent="0.25">
      <c r="B397" s="165"/>
      <c r="C397" s="162" t="s">
        <v>91</v>
      </c>
      <c r="D397" s="160"/>
      <c r="E397" s="164"/>
    </row>
    <row r="398" spans="2:5" x14ac:dyDescent="0.25">
      <c r="B398" s="251"/>
      <c r="C398" s="254" t="s">
        <v>93</v>
      </c>
      <c r="D398" s="245" t="s">
        <v>213</v>
      </c>
      <c r="E398" s="257">
        <v>17250</v>
      </c>
    </row>
    <row r="399" spans="2:5" ht="24" x14ac:dyDescent="0.25">
      <c r="B399" s="252"/>
      <c r="C399" s="255"/>
      <c r="D399" s="246" t="s">
        <v>214</v>
      </c>
      <c r="E399" s="258"/>
    </row>
    <row r="400" spans="2:5" ht="24" x14ac:dyDescent="0.25">
      <c r="B400" s="253"/>
      <c r="C400" s="256"/>
      <c r="D400" s="247" t="s">
        <v>215</v>
      </c>
      <c r="E400" s="259"/>
    </row>
    <row r="401" spans="2:5" ht="15.75" x14ac:dyDescent="0.25">
      <c r="B401" s="165"/>
      <c r="C401" s="162" t="s">
        <v>95</v>
      </c>
      <c r="D401" s="160"/>
      <c r="E401" s="164"/>
    </row>
    <row r="402" spans="2:5" ht="15.75" x14ac:dyDescent="0.25">
      <c r="B402" s="165"/>
      <c r="C402" s="162" t="s">
        <v>96</v>
      </c>
      <c r="D402" s="163"/>
      <c r="E402" s="164"/>
    </row>
    <row r="403" spans="2:5" ht="15.75" x14ac:dyDescent="0.25">
      <c r="B403" s="165"/>
      <c r="C403" s="162" t="s">
        <v>97</v>
      </c>
      <c r="D403" s="160"/>
      <c r="E403" s="164"/>
    </row>
    <row r="404" spans="2:5" ht="15.75" x14ac:dyDescent="0.25">
      <c r="B404" s="165"/>
      <c r="C404" s="162" t="s">
        <v>98</v>
      </c>
      <c r="D404" s="163"/>
      <c r="E404" s="164"/>
    </row>
    <row r="405" spans="2:5" ht="15.75" x14ac:dyDescent="0.25">
      <c r="B405" s="162"/>
      <c r="C405" s="162" t="s">
        <v>99</v>
      </c>
      <c r="D405" s="160"/>
      <c r="E405" s="164"/>
    </row>
    <row r="406" spans="2:5" ht="15.75" x14ac:dyDescent="0.25">
      <c r="B406" s="168"/>
      <c r="C406" s="162" t="s">
        <v>100</v>
      </c>
      <c r="D406" s="163"/>
      <c r="E406" s="164"/>
    </row>
    <row r="407" spans="2:5" ht="16.5" thickBot="1" x14ac:dyDescent="0.3">
      <c r="B407" s="170"/>
      <c r="C407" s="171"/>
      <c r="D407" s="172" t="s">
        <v>101</v>
      </c>
      <c r="E407" s="173">
        <v>17250</v>
      </c>
    </row>
    <row r="408" spans="2:5" ht="24.75" x14ac:dyDescent="0.25">
      <c r="B408" s="189" t="s">
        <v>216</v>
      </c>
      <c r="C408" s="174" t="s">
        <v>90</v>
      </c>
      <c r="D408" s="248" t="s">
        <v>217</v>
      </c>
      <c r="E408" s="190">
        <v>180</v>
      </c>
    </row>
    <row r="409" spans="2:5" ht="48.75" x14ac:dyDescent="0.25">
      <c r="B409" s="160"/>
      <c r="C409" s="177" t="s">
        <v>91</v>
      </c>
      <c r="D409" s="248" t="s">
        <v>218</v>
      </c>
      <c r="E409" s="167">
        <v>670</v>
      </c>
    </row>
    <row r="410" spans="2:5" ht="15.75" x14ac:dyDescent="0.25">
      <c r="B410" s="160"/>
      <c r="C410" s="177"/>
      <c r="D410" s="249"/>
      <c r="E410" s="178"/>
    </row>
    <row r="411" spans="2:5" ht="15.75" x14ac:dyDescent="0.25">
      <c r="B411" s="160"/>
      <c r="C411" s="177" t="s">
        <v>95</v>
      </c>
      <c r="D411" s="160"/>
      <c r="E411" s="178"/>
    </row>
    <row r="412" spans="2:5" ht="15.75" x14ac:dyDescent="0.25">
      <c r="B412" s="160"/>
      <c r="C412" s="177" t="s">
        <v>96</v>
      </c>
      <c r="D412" s="250" t="s">
        <v>219</v>
      </c>
      <c r="E412" s="179">
        <v>400</v>
      </c>
    </row>
    <row r="413" spans="2:5" ht="15.75" x14ac:dyDescent="0.25">
      <c r="B413" s="160"/>
      <c r="C413" s="177" t="s">
        <v>97</v>
      </c>
      <c r="D413" s="160"/>
      <c r="E413" s="178"/>
    </row>
    <row r="414" spans="2:5" ht="15.75" x14ac:dyDescent="0.25">
      <c r="B414" s="160"/>
      <c r="C414" s="177" t="s">
        <v>98</v>
      </c>
      <c r="D414" s="160"/>
      <c r="E414" s="178"/>
    </row>
    <row r="415" spans="2:5" ht="15.75" x14ac:dyDescent="0.25">
      <c r="B415" s="160"/>
      <c r="C415" s="162" t="s">
        <v>99</v>
      </c>
      <c r="D415" s="160"/>
      <c r="E415" s="178"/>
    </row>
    <row r="416" spans="2:5" ht="15.75" x14ac:dyDescent="0.25">
      <c r="B416" s="160"/>
      <c r="C416" s="177" t="s">
        <v>100</v>
      </c>
      <c r="D416" s="248" t="s">
        <v>220</v>
      </c>
      <c r="E416" s="179">
        <v>1500</v>
      </c>
    </row>
    <row r="417" spans="2:5" ht="16.5" thickBot="1" x14ac:dyDescent="0.3">
      <c r="B417" s="169"/>
      <c r="C417" s="169"/>
      <c r="D417" s="172" t="s">
        <v>101</v>
      </c>
      <c r="E417" s="173">
        <v>2750</v>
      </c>
    </row>
    <row r="418" spans="2:5" ht="16.5" thickBot="1" x14ac:dyDescent="0.3">
      <c r="B418" s="196"/>
      <c r="C418" s="196"/>
      <c r="D418" s="202" t="s">
        <v>103</v>
      </c>
      <c r="E418" s="198">
        <v>20000</v>
      </c>
    </row>
    <row r="419" spans="2:5" ht="16.5" thickBot="1" x14ac:dyDescent="0.3">
      <c r="B419" s="274" t="s">
        <v>64</v>
      </c>
      <c r="C419" s="275"/>
      <c r="D419" s="275"/>
      <c r="E419" s="276">
        <v>192740</v>
      </c>
    </row>
  </sheetData>
  <mergeCells count="5">
    <mergeCell ref="B398:B400"/>
    <mergeCell ref="C398:C400"/>
    <mergeCell ref="E398:E400"/>
    <mergeCell ref="B419:D419"/>
    <mergeCell ref="B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E208B-51D2-4131-9F2C-C9FF036F8E8E}">
  <dimension ref="B1:F6"/>
  <sheetViews>
    <sheetView workbookViewId="0">
      <selection activeCell="D15" sqref="D15"/>
    </sheetView>
  </sheetViews>
  <sheetFormatPr defaultRowHeight="15" x14ac:dyDescent="0.25"/>
  <cols>
    <col min="2" max="2" width="26.85546875" bestFit="1" customWidth="1"/>
    <col min="3" max="3" width="14.140625" bestFit="1" customWidth="1"/>
    <col min="6" max="6" width="40.7109375" customWidth="1"/>
  </cols>
  <sheetData>
    <row r="1" spans="2:6" ht="15.75" thickBot="1" x14ac:dyDescent="0.3"/>
    <row r="2" spans="2:6" ht="24" customHeight="1" x14ac:dyDescent="0.3">
      <c r="B2" s="148" t="s">
        <v>84</v>
      </c>
      <c r="C2" s="149"/>
      <c r="D2" s="149"/>
      <c r="E2" s="149"/>
      <c r="F2" s="150"/>
    </row>
    <row r="3" spans="2:6" ht="47.25" customHeight="1" x14ac:dyDescent="0.25">
      <c r="B3" s="151"/>
      <c r="C3" s="88">
        <v>62400</v>
      </c>
      <c r="D3" s="86" t="s">
        <v>79</v>
      </c>
      <c r="E3" s="87"/>
      <c r="F3" s="152"/>
    </row>
    <row r="4" spans="2:6" ht="56.25" customHeight="1" x14ac:dyDescent="0.25">
      <c r="B4" s="153"/>
      <c r="C4" s="88">
        <v>20000</v>
      </c>
      <c r="D4" s="86" t="s">
        <v>62</v>
      </c>
      <c r="E4" s="87"/>
      <c r="F4" s="152"/>
    </row>
    <row r="5" spans="2:6" ht="48" customHeight="1" thickBot="1" x14ac:dyDescent="0.3">
      <c r="B5" s="153"/>
      <c r="C5" s="89">
        <v>20000</v>
      </c>
      <c r="D5" s="86" t="s">
        <v>63</v>
      </c>
      <c r="E5" s="87"/>
      <c r="F5" s="152"/>
    </row>
    <row r="6" spans="2:6" ht="17.25" thickBot="1" x14ac:dyDescent="0.35">
      <c r="B6" s="154" t="s">
        <v>64</v>
      </c>
      <c r="C6" s="155">
        <f>SUM(C3:C5)</f>
        <v>102400</v>
      </c>
      <c r="D6" s="156" t="s">
        <v>85</v>
      </c>
      <c r="E6" s="157"/>
      <c r="F6" s="158"/>
    </row>
  </sheetData>
  <mergeCells count="4">
    <mergeCell ref="D3:F3"/>
    <mergeCell ref="D4:F4"/>
    <mergeCell ref="D5:F5"/>
    <mergeCell ref="B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ASI01 ASI</vt:lpstr>
      <vt:lpstr>ASI03 Student Union</vt:lpstr>
      <vt:lpstr>ASI</vt:lpstr>
      <vt:lpstr>Student Union</vt:lpstr>
      <vt:lpstr>Campus Partners</vt:lpstr>
      <vt:lpstr>Student Organizations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Alatorre, Helen</dc:creator>
  <cp:lastModifiedBy>Alatorre, Helen</cp:lastModifiedBy>
  <dcterms:created xsi:type="dcterms:W3CDTF">2022-03-25T18:21:41Z</dcterms:created>
  <dcterms:modified xsi:type="dcterms:W3CDTF">2022-04-20T00:55:52Z</dcterms:modified>
</cp:coreProperties>
</file>